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13275" windowHeight="9720" tabRatio="738" firstSheet="1" activeTab="2"/>
  </bookViews>
  <sheets>
    <sheet name="Свод новый" sheetId="23" r:id="rId1"/>
    <sheet name="Лист2" sheetId="29" r:id="rId2"/>
    <sheet name="врачи" sheetId="30" r:id="rId3"/>
    <sheet name="средний медицинский песонал" sheetId="31" r:id="rId4"/>
  </sheets>
  <calcPr calcId="125725"/>
</workbook>
</file>

<file path=xl/calcChain.xml><?xml version="1.0" encoding="utf-8"?>
<calcChain xmlns="http://schemas.openxmlformats.org/spreadsheetml/2006/main">
  <c r="F25" i="23"/>
  <c r="H25"/>
  <c r="C10"/>
  <c r="E10"/>
  <c r="E9"/>
  <c r="I9" s="1"/>
  <c r="C9"/>
  <c r="B12"/>
  <c r="C14"/>
  <c r="I14" s="1"/>
  <c r="D13"/>
  <c r="C13"/>
  <c r="B18"/>
  <c r="B14"/>
  <c r="B13"/>
  <c r="B36"/>
  <c r="C84"/>
  <c r="C83"/>
  <c r="D83"/>
  <c r="F67"/>
  <c r="G67"/>
  <c r="H67"/>
  <c r="E76"/>
  <c r="F76"/>
  <c r="G76"/>
  <c r="H76"/>
  <c r="F78"/>
  <c r="G78"/>
  <c r="H78"/>
  <c r="F83"/>
  <c r="G83"/>
  <c r="H83"/>
  <c r="F84"/>
  <c r="G84"/>
  <c r="H84"/>
  <c r="I83"/>
  <c r="B53"/>
  <c r="B33"/>
  <c r="B54"/>
  <c r="B67" s="1"/>
  <c r="B34"/>
  <c r="B83"/>
  <c r="B32"/>
  <c r="B46" s="1"/>
  <c r="B84"/>
  <c r="E83"/>
  <c r="C54"/>
  <c r="C33"/>
  <c r="E53"/>
  <c r="C53"/>
  <c r="C32"/>
  <c r="G33"/>
  <c r="G75" s="1"/>
  <c r="E54"/>
  <c r="E67" s="1"/>
  <c r="G32"/>
  <c r="F33"/>
  <c r="F75" s="1"/>
  <c r="H32"/>
  <c r="H74" s="1"/>
  <c r="H33"/>
  <c r="H75" s="1"/>
  <c r="F32"/>
  <c r="F74" s="1"/>
  <c r="D53"/>
  <c r="E32"/>
  <c r="I53"/>
  <c r="C34"/>
  <c r="C76" s="1"/>
  <c r="E33"/>
  <c r="D84"/>
  <c r="D32"/>
  <c r="D33"/>
  <c r="I54"/>
  <c r="D54"/>
  <c r="I84"/>
  <c r="I32"/>
  <c r="D34"/>
  <c r="E84"/>
  <c r="I33"/>
  <c r="I34"/>
  <c r="C36"/>
  <c r="I36"/>
  <c r="D36"/>
  <c r="E12"/>
  <c r="C12"/>
  <c r="D12"/>
  <c r="C18"/>
  <c r="B11"/>
  <c r="E18"/>
  <c r="B15"/>
  <c r="D11"/>
  <c r="D18"/>
  <c r="C11"/>
  <c r="C15"/>
  <c r="D15"/>
  <c r="E15"/>
  <c r="E78" s="1"/>
  <c r="E11"/>
  <c r="G11"/>
  <c r="G74" s="1"/>
  <c r="I13"/>
  <c r="I76" s="1"/>
  <c r="E75" l="1"/>
  <c r="I10"/>
  <c r="I15"/>
  <c r="I78" s="1"/>
  <c r="G25"/>
  <c r="I18"/>
  <c r="B25"/>
  <c r="D46"/>
  <c r="F88"/>
  <c r="C75"/>
  <c r="C78"/>
  <c r="D76"/>
  <c r="I67"/>
  <c r="D67"/>
  <c r="H88"/>
  <c r="B75"/>
  <c r="B74"/>
  <c r="E25"/>
  <c r="I11"/>
  <c r="I74" s="1"/>
  <c r="B78"/>
  <c r="D75"/>
  <c r="E46"/>
  <c r="G46"/>
  <c r="C67"/>
  <c r="D78"/>
  <c r="C25"/>
  <c r="F46"/>
  <c r="I46"/>
  <c r="C46"/>
  <c r="B76"/>
  <c r="G88"/>
  <c r="I12"/>
  <c r="I75" s="1"/>
  <c r="D74"/>
  <c r="H46"/>
  <c r="D25"/>
  <c r="E74"/>
  <c r="C74"/>
  <c r="E88" l="1"/>
  <c r="C88"/>
  <c r="B88"/>
  <c r="D88"/>
  <c r="I25"/>
  <c r="I88"/>
</calcChain>
</file>

<file path=xl/sharedStrings.xml><?xml version="1.0" encoding="utf-8"?>
<sst xmlns="http://schemas.openxmlformats.org/spreadsheetml/2006/main" count="467" uniqueCount="160">
  <si>
    <t xml:space="preserve">по состоянию на 01 января 2018 года </t>
  </si>
  <si>
    <t>Руководящие работники немед профиля (заместители руководителя, гл.бухгалтер, начальники отдела кадров и т.п.)</t>
  </si>
  <si>
    <t>Адм.-хоз. и прочий персонал</t>
  </si>
  <si>
    <t>в т.ч.</t>
  </si>
  <si>
    <t>социальные работники</t>
  </si>
  <si>
    <t>биолог</t>
  </si>
  <si>
    <t>логопед</t>
  </si>
  <si>
    <t>воспитатель</t>
  </si>
  <si>
    <t>педагог</t>
  </si>
  <si>
    <t>медицинский психолог</t>
  </si>
  <si>
    <t>Дневной стационар</t>
  </si>
  <si>
    <t>ВСЕГО:</t>
  </si>
  <si>
    <t>ИТОГО:</t>
  </si>
  <si>
    <t>специалист по кадрам</t>
  </si>
  <si>
    <t>провизор</t>
  </si>
  <si>
    <t>фармацевт</t>
  </si>
  <si>
    <t>Тарификационный список работников</t>
  </si>
  <si>
    <t>полное наименование учреждения</t>
  </si>
  <si>
    <t>Выплаты за наличие квалификационной категории</t>
  </si>
  <si>
    <t>СВОД</t>
  </si>
  <si>
    <t>Категория</t>
  </si>
  <si>
    <t>Количество штатных должностей</t>
  </si>
  <si>
    <t>Выплаты за наличие ученой степени</t>
  </si>
  <si>
    <t>Выплаты за наличие высшего профессионального образования у лиц, относящихся к среднему медицинскому персоналу</t>
  </si>
  <si>
    <t>АМБУЛАТОРНО-ПОЛИКЛИНИЧЕСКАЯ ПОМОЩЬ</t>
  </si>
  <si>
    <t>Размер должностного оклада с учетом объема работы, в рублях без коп.</t>
  </si>
  <si>
    <t>Выплаты с применением коэффициента за работу с вредными и (или) опасными условиями труда</t>
  </si>
  <si>
    <t>Выплаты за наличие почетного звания, ведомственной награды</t>
  </si>
  <si>
    <t>ИТОГО месячный  ФОТ, в рублях</t>
  </si>
  <si>
    <t>Руководитель организации</t>
  </si>
  <si>
    <t>Заместители руководителя мед.профиля</t>
  </si>
  <si>
    <t>Врачи (кроме зубных), в том числе рук-ли структурных подразделений</t>
  </si>
  <si>
    <t>Средний персонал</t>
  </si>
  <si>
    <t>Младший персонал</t>
  </si>
  <si>
    <t>Главный врач</t>
  </si>
  <si>
    <t>Ковалева Г.И.</t>
  </si>
  <si>
    <t>Тарификационная комиссия:</t>
  </si>
  <si>
    <t>Зам.гл.врача по ЭВ</t>
  </si>
  <si>
    <t>Главный бухгалтер</t>
  </si>
  <si>
    <t>Быкова С.В.</t>
  </si>
  <si>
    <t>Поддубнова Л.А.</t>
  </si>
  <si>
    <t>Председатель профкома</t>
  </si>
  <si>
    <t>Тимофеева А.С.</t>
  </si>
  <si>
    <t>Казакова Любовь Геннадьевна</t>
  </si>
  <si>
    <t>Пономарева Наталья Валентиновна</t>
  </si>
  <si>
    <t>Тимофеева Алла Семеновна</t>
  </si>
  <si>
    <t>Алымова Наталья Васильевна</t>
  </si>
  <si>
    <t>Польща Наталья Геннадьевна</t>
  </si>
  <si>
    <t>Тихомирова Ольга Рафаиловна</t>
  </si>
  <si>
    <t>Клишковская Альбина Федоровна</t>
  </si>
  <si>
    <t>"Утверждаю"</t>
  </si>
  <si>
    <t>Кирюшина М.Н.</t>
  </si>
  <si>
    <t xml:space="preserve">Государственное бюджетное учреждение здравоохранения Нижегородской области  " Городская больница  № 21 г.Нижнего Новгорода" </t>
  </si>
  <si>
    <t>Физическое лицо</t>
  </si>
  <si>
    <t>Должность</t>
  </si>
  <si>
    <t>Специальность</t>
  </si>
  <si>
    <t>Действует по</t>
  </si>
  <si>
    <t>Врач-акушер-гинеколог</t>
  </si>
  <si>
    <t>акушерство и гинекология</t>
  </si>
  <si>
    <t>Заведующий отделением- врач-акушер-гинеколог</t>
  </si>
  <si>
    <t>клиническая лабораторная диагностика</t>
  </si>
  <si>
    <t>02.10.2025</t>
  </si>
  <si>
    <t>Врач-анестезиолог-реаниматолог</t>
  </si>
  <si>
    <t>анестезиология и реаниматология</t>
  </si>
  <si>
    <t>анестезиология-реаниматология</t>
  </si>
  <si>
    <t>Соловьев Владимир Александрович</t>
  </si>
  <si>
    <t>Заведующий отделением-врач-анестезиолог-реаниматолог</t>
  </si>
  <si>
    <t>29.10.2025</t>
  </si>
  <si>
    <t>Чуваткина Наталья Михайловна</t>
  </si>
  <si>
    <t>27.03.2025</t>
  </si>
  <si>
    <t>Васютина Юлия Михайловна</t>
  </si>
  <si>
    <t>Заведующий приемным покоем-врач-акушер-гинеколог</t>
  </si>
  <si>
    <t>23.04.2025</t>
  </si>
  <si>
    <t>Горькова Анна Сергеевна</t>
  </si>
  <si>
    <t>Высшая категория</t>
  </si>
  <si>
    <t>КМН, Высшая категория</t>
  </si>
  <si>
    <t>Весь средний медицинский персонал, имеющий действующий сертификат или аккредитацию специалиста</t>
  </si>
  <si>
    <t>Муравьева Н.С.</t>
  </si>
  <si>
    <t>Завдедующая КДЛ</t>
  </si>
  <si>
    <t>Серова Дарья Вадимовна</t>
  </si>
  <si>
    <t>Заведующий кабинетом УЗД</t>
  </si>
  <si>
    <t>Врач ультразвуковой диагностики</t>
  </si>
  <si>
    <t>Первая категория</t>
  </si>
  <si>
    <t>ультразвуковая диагностика</t>
  </si>
  <si>
    <t>Солдатова Н.Ю.</t>
  </si>
  <si>
    <t>Заместитель главного врача по мед.части</t>
  </si>
  <si>
    <t>Список медицинского персонала ГБУЗ НО "Городская больница №21", принимающих участие в оказании платных медицинских услуг  на 01.01.2025г</t>
  </si>
  <si>
    <t>Тарасов Игорь Юрьевич</t>
  </si>
  <si>
    <t xml:space="preserve"> Высшая категория</t>
  </si>
  <si>
    <t>Ерошкина Екатерина Николаевна</t>
  </si>
  <si>
    <t>Список медицинского персонала ГБУЗ НО "Городская больница №21", принимающих участие в оказании платных медицинских услуг с 01.01.2026г</t>
  </si>
  <si>
    <t>Учебное заведение</t>
  </si>
  <si>
    <t>Стаж работы</t>
  </si>
  <si>
    <t>ГБОУ ВПО "Казанский государственный медицинский университет" МЗ РФ г. Казань</t>
  </si>
  <si>
    <t xml:space="preserve">Горьковский медицинский институт им. Кирова С.М. </t>
  </si>
  <si>
    <t>Мордовский госуниверситет имени Н.П. Огарева</t>
  </si>
  <si>
    <t>ГБОУ ВПО "Нижегородская государственная медицинская академия" МЗ РФ</t>
  </si>
  <si>
    <t>ФГБОУ ВО "ПИМУ" Минздрава России</t>
  </si>
  <si>
    <t>ФИО</t>
  </si>
  <si>
    <t>Барбарчук Татьяна Васильевна</t>
  </si>
  <si>
    <t>Медицинская сестра палатная</t>
  </si>
  <si>
    <t>Нижегородский медицинский колледж</t>
  </si>
  <si>
    <t>сестринское дело</t>
  </si>
  <si>
    <t>Быкова Августа Геннадьевна</t>
  </si>
  <si>
    <t>Главная медицинская сестра</t>
  </si>
  <si>
    <t>организация сестринского дела</t>
  </si>
  <si>
    <t>Гаврилова Светлана Николаевна</t>
  </si>
  <si>
    <t>Медицинская сестра по физиотерапии</t>
  </si>
  <si>
    <t>Нижегородское медицинское училище № 1</t>
  </si>
  <si>
    <t>физиотерапия</t>
  </si>
  <si>
    <t>Головко Елена Валерьевна</t>
  </si>
  <si>
    <t>Горбунова Ксения Анатольевна</t>
  </si>
  <si>
    <t>Медицинская сестра - анестезист</t>
  </si>
  <si>
    <t>Данилова Елена Алексеевна</t>
  </si>
  <si>
    <t>Старшая медицинская сестра</t>
  </si>
  <si>
    <t>Деркина Марина Николаевна</t>
  </si>
  <si>
    <t>Медицинская сестра-анестезист</t>
  </si>
  <si>
    <t>Дундукина Елена Николаевна</t>
  </si>
  <si>
    <t>Медицинская сестра</t>
  </si>
  <si>
    <t>Ермошина Татьяна Михайловна</t>
  </si>
  <si>
    <t>Медицинский технолог</t>
  </si>
  <si>
    <t>Лабораторная диагностика</t>
  </si>
  <si>
    <t>Жарикова Светлана Витальевна</t>
  </si>
  <si>
    <t>Сормовское медицинское училище</t>
  </si>
  <si>
    <t>Кабанина Людмила Сергеевна</t>
  </si>
  <si>
    <t>Лукояновское медицинское училище</t>
  </si>
  <si>
    <t>Каткова Лариса Сергеевна</t>
  </si>
  <si>
    <t>Кузнецова Ольга Николаевна</t>
  </si>
  <si>
    <t>Леонтьева Татьяна Сергеевна</t>
  </si>
  <si>
    <t>Медицинская сестра перевязочной</t>
  </si>
  <si>
    <t>Лушникова Оксана Леонидовна</t>
  </si>
  <si>
    <t>Макеева Татьяна Вячеславовна</t>
  </si>
  <si>
    <t>Малеева Татьяна Юрьевна</t>
  </si>
  <si>
    <t>Медведева Ольга Евгеньевна</t>
  </si>
  <si>
    <t>Меркулова Наталья Николаевна</t>
  </si>
  <si>
    <t>Операционная медицинская сестра</t>
  </si>
  <si>
    <t>операционное дело</t>
  </si>
  <si>
    <t>Плохова Анна Владимировна</t>
  </si>
  <si>
    <t>Нижегородский медицинский базовый колледж</t>
  </si>
  <si>
    <t>Приползина Марина Васильевна</t>
  </si>
  <si>
    <t>Савилова Елена Александровна</t>
  </si>
  <si>
    <t>Сафиуллина Гульназ Альбертовна</t>
  </si>
  <si>
    <t>Нижегородское медицинское училище № 2</t>
  </si>
  <si>
    <t>Федотова Наталья Валерьевна</t>
  </si>
  <si>
    <t>Старшая операционная медицинская сестра</t>
  </si>
  <si>
    <t>ОГОУСПО Кинешемское медицинское училище</t>
  </si>
  <si>
    <t>Шамшина Любовь Васильевна</t>
  </si>
  <si>
    <t>Фельдшер-лаборант</t>
  </si>
  <si>
    <t>лабораторная диагностика</t>
  </si>
  <si>
    <t>Шеина Валентина Павловна</t>
  </si>
  <si>
    <t>Шишкина Наталья Викторовна</t>
  </si>
  <si>
    <t>Шопук Вера Владимировна</t>
  </si>
  <si>
    <t>Шутова Алена Сергеевна</t>
  </si>
  <si>
    <t>Богородское медицинское училище</t>
  </si>
  <si>
    <t>высшая</t>
  </si>
  <si>
    <t>Коробко Ксения Сергеевна</t>
  </si>
  <si>
    <t>ГБПОУ НО "Нижегородский медицинский колледж"</t>
  </si>
  <si>
    <t>Зимина Дарья Сергеевна</t>
  </si>
  <si>
    <t>6 мес</t>
  </si>
  <si>
    <t>Список среднего медицинского персонала ГБУЗ НО "Городская больница №21", принимающих участие в оказании платных медицинских услуг с 01.01.2026г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</si>
</sst>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3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3"/>
      <name val="Times New Roman"/>
      <family val="1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  <font>
      <sz val="11"/>
      <name val="Arial Cyr"/>
      <charset val="204"/>
    </font>
    <font>
      <sz val="11"/>
      <name val="Arial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</borders>
  <cellStyleXfs count="7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21" borderId="7" applyNumberFormat="0" applyAlignment="0" applyProtection="0"/>
    <xf numFmtId="0" fontId="17" fillId="21" borderId="7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" fillId="0" borderId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9" fontId="1" fillId="0" borderId="0" applyFont="0" applyFill="0" applyBorder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</cellStyleXfs>
  <cellXfs count="100">
    <xf numFmtId="0" fontId="0" fillId="0" borderId="0" xfId="0"/>
    <xf numFmtId="4" fontId="2" fillId="0" borderId="0" xfId="0" applyNumberFormat="1" applyFont="1" applyFill="1" applyAlignment="1">
      <alignment wrapText="1"/>
    </xf>
    <xf numFmtId="4" fontId="2" fillId="0" borderId="0" xfId="0" applyNumberFormat="1" applyFont="1" applyFill="1" applyAlignment="1">
      <alignment horizontal="center" wrapText="1"/>
    </xf>
    <xf numFmtId="0" fontId="5" fillId="0" borderId="0" xfId="54" applyFont="1" applyFill="1" applyAlignment="1"/>
    <xf numFmtId="0" fontId="2" fillId="0" borderId="0" xfId="54" applyFont="1" applyFill="1" applyAlignment="1"/>
    <xf numFmtId="0" fontId="8" fillId="0" borderId="0" xfId="59"/>
    <xf numFmtId="0" fontId="3" fillId="0" borderId="0" xfId="54" applyFont="1" applyFill="1" applyBorder="1" applyAlignment="1"/>
    <xf numFmtId="0" fontId="2" fillId="0" borderId="0" xfId="54" applyFont="1" applyFill="1" applyAlignment="1">
      <alignment wrapText="1"/>
    </xf>
    <xf numFmtId="0" fontId="27" fillId="0" borderId="10" xfId="54" applyFont="1" applyFill="1" applyBorder="1" applyAlignment="1">
      <alignment horizontal="center" vertical="center" wrapText="1"/>
    </xf>
    <xf numFmtId="0" fontId="6" fillId="0" borderId="10" xfId="54" applyFont="1" applyFill="1" applyBorder="1" applyAlignment="1">
      <alignment horizontal="center" vertical="center" wrapText="1"/>
    </xf>
    <xf numFmtId="0" fontId="5" fillId="0" borderId="10" xfId="54" applyFont="1" applyFill="1" applyBorder="1" applyAlignment="1">
      <alignment horizontal="center" vertical="center" wrapText="1"/>
    </xf>
    <xf numFmtId="0" fontId="27" fillId="0" borderId="0" xfId="54" applyFont="1" applyFill="1" applyBorder="1" applyAlignment="1">
      <alignment horizontal="center" vertical="center" wrapText="1"/>
    </xf>
    <xf numFmtId="0" fontId="6" fillId="0" borderId="0" xfId="54" applyFont="1" applyFill="1" applyBorder="1" applyAlignment="1">
      <alignment horizontal="center" vertical="center" wrapText="1"/>
    </xf>
    <xf numFmtId="0" fontId="5" fillId="0" borderId="0" xfId="54" applyFont="1" applyFill="1" applyBorder="1" applyAlignment="1">
      <alignment horizontal="center" vertical="center" wrapText="1"/>
    </xf>
    <xf numFmtId="0" fontId="27" fillId="0" borderId="10" xfId="53" applyFont="1" applyFill="1" applyBorder="1" applyAlignment="1">
      <alignment horizontal="center" vertical="center" wrapText="1"/>
    </xf>
    <xf numFmtId="0" fontId="3" fillId="0" borderId="0" xfId="54" applyFont="1" applyFill="1" applyBorder="1" applyAlignment="1">
      <alignment horizontal="center" vertical="center" wrapText="1"/>
    </xf>
    <xf numFmtId="0" fontId="27" fillId="0" borderId="10" xfId="54" applyFont="1" applyFill="1" applyBorder="1" applyAlignment="1">
      <alignment wrapText="1"/>
    </xf>
    <xf numFmtId="4" fontId="27" fillId="0" borderId="10" xfId="54" applyNumberFormat="1" applyFont="1" applyFill="1" applyBorder="1" applyAlignment="1">
      <alignment horizontal="center" wrapText="1"/>
    </xf>
    <xf numFmtId="164" fontId="27" fillId="0" borderId="10" xfId="54" applyNumberFormat="1" applyFont="1" applyFill="1" applyBorder="1" applyAlignment="1">
      <alignment horizontal="right" wrapText="1"/>
    </xf>
    <xf numFmtId="164" fontId="5" fillId="0" borderId="10" xfId="54" applyNumberFormat="1" applyFont="1" applyFill="1" applyBorder="1" applyAlignment="1">
      <alignment horizontal="right" wrapText="1"/>
    </xf>
    <xf numFmtId="0" fontId="1" fillId="0" borderId="0" xfId="54"/>
    <xf numFmtId="2" fontId="27" fillId="0" borderId="10" xfId="54" applyNumberFormat="1" applyFont="1" applyFill="1" applyBorder="1" applyAlignment="1">
      <alignment horizontal="center" wrapText="1"/>
    </xf>
    <xf numFmtId="0" fontId="27" fillId="24" borderId="10" xfId="54" applyFont="1" applyFill="1" applyBorder="1" applyAlignment="1">
      <alignment wrapText="1"/>
    </xf>
    <xf numFmtId="4" fontId="27" fillId="24" borderId="10" xfId="54" applyNumberFormat="1" applyFont="1" applyFill="1" applyBorder="1" applyAlignment="1">
      <alignment horizontal="center" wrapText="1"/>
    </xf>
    <xf numFmtId="164" fontId="27" fillId="24" borderId="10" xfId="54" applyNumberFormat="1" applyFont="1" applyFill="1" applyBorder="1" applyAlignment="1">
      <alignment horizontal="right" wrapText="1"/>
    </xf>
    <xf numFmtId="164" fontId="5" fillId="24" borderId="10" xfId="54" applyNumberFormat="1" applyFont="1" applyFill="1" applyBorder="1" applyAlignment="1">
      <alignment horizontal="right" wrapText="1"/>
    </xf>
    <xf numFmtId="0" fontId="5" fillId="0" borderId="10" xfId="54" applyFont="1" applyFill="1" applyBorder="1" applyAlignment="1">
      <alignment wrapText="1"/>
    </xf>
    <xf numFmtId="4" fontId="5" fillId="0" borderId="10" xfId="54" applyNumberFormat="1" applyFont="1" applyFill="1" applyBorder="1" applyAlignment="1">
      <alignment horizontal="center" wrapText="1"/>
    </xf>
    <xf numFmtId="0" fontId="28" fillId="0" borderId="0" xfId="54" applyFont="1" applyFill="1" applyBorder="1" applyAlignment="1">
      <alignment wrapText="1"/>
    </xf>
    <xf numFmtId="0" fontId="4" fillId="0" borderId="0" xfId="54" applyFont="1" applyFill="1" applyBorder="1" applyAlignment="1">
      <alignment wrapText="1"/>
    </xf>
    <xf numFmtId="0" fontId="2" fillId="0" borderId="0" xfId="53" applyFont="1" applyFill="1" applyAlignment="1">
      <alignment horizontal="center" wrapText="1"/>
    </xf>
    <xf numFmtId="164" fontId="1" fillId="0" borderId="0" xfId="54" applyNumberFormat="1"/>
    <xf numFmtId="4" fontId="1" fillId="0" borderId="0" xfId="54" applyNumberFormat="1"/>
    <xf numFmtId="4" fontId="4" fillId="0" borderId="0" xfId="54" applyNumberFormat="1" applyFont="1" applyFill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1" xfId="0" applyFont="1" applyBorder="1"/>
    <xf numFmtId="0" fontId="4" fillId="0" borderId="0" xfId="0" applyFont="1" applyAlignment="1"/>
    <xf numFmtId="0" fontId="7" fillId="0" borderId="0" xfId="59" applyFont="1"/>
    <xf numFmtId="164" fontId="1" fillId="0" borderId="0" xfId="54" applyNumberFormat="1" applyFill="1"/>
    <xf numFmtId="0" fontId="1" fillId="0" borderId="0" xfId="54" applyFill="1"/>
    <xf numFmtId="0" fontId="8" fillId="0" borderId="0" xfId="59" applyFill="1"/>
    <xf numFmtId="4" fontId="8" fillId="0" borderId="0" xfId="59" applyNumberFormat="1"/>
    <xf numFmtId="0" fontId="7" fillId="0" borderId="0" xfId="59" applyFont="1" applyBorder="1"/>
    <xf numFmtId="164" fontId="5" fillId="0" borderId="0" xfId="54" applyNumberFormat="1" applyFont="1" applyFill="1" applyAlignment="1"/>
    <xf numFmtId="164" fontId="8" fillId="0" borderId="0" xfId="59" applyNumberFormat="1"/>
    <xf numFmtId="0" fontId="6" fillId="0" borderId="0" xfId="0" applyFont="1" applyAlignment="1"/>
    <xf numFmtId="0" fontId="6" fillId="0" borderId="0" xfId="0" applyFont="1"/>
    <xf numFmtId="0" fontId="6" fillId="0" borderId="10" xfId="0" applyNumberFormat="1" applyFont="1" applyBorder="1" applyAlignment="1">
      <alignment vertical="top" wrapText="1"/>
    </xf>
    <xf numFmtId="0" fontId="6" fillId="0" borderId="10" xfId="0" applyNumberFormat="1" applyFont="1" applyBorder="1" applyAlignment="1">
      <alignment horizontal="center" vertical="top" wrapText="1"/>
    </xf>
    <xf numFmtId="0" fontId="30" fillId="0" borderId="0" xfId="0" applyFont="1" applyAlignment="1">
      <alignment wrapText="1"/>
    </xf>
    <xf numFmtId="0" fontId="30" fillId="0" borderId="10" xfId="0" applyNumberFormat="1" applyFont="1" applyBorder="1" applyAlignment="1">
      <alignment vertical="top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9" fillId="0" borderId="10" xfId="0" applyNumberFormat="1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wrapText="1"/>
    </xf>
    <xf numFmtId="0" fontId="31" fillId="0" borderId="10" xfId="0" applyNumberFormat="1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vertical="top" wrapText="1"/>
    </xf>
    <xf numFmtId="0" fontId="30" fillId="0" borderId="0" xfId="0" applyNumberFormat="1" applyFont="1" applyBorder="1" applyAlignment="1">
      <alignment vertical="top" wrapText="1"/>
    </xf>
    <xf numFmtId="0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/>
    <xf numFmtId="0" fontId="5" fillId="0" borderId="11" xfId="0" applyFont="1" applyBorder="1" applyAlignment="1">
      <alignment horizontal="right" wrapText="1"/>
    </xf>
    <xf numFmtId="0" fontId="4" fillId="0" borderId="10" xfId="0" applyNumberFormat="1" applyFont="1" applyBorder="1" applyAlignment="1">
      <alignment horizontal="right" vertical="center" wrapText="1"/>
    </xf>
    <xf numFmtId="14" fontId="6" fillId="0" borderId="10" xfId="0" applyNumberFormat="1" applyFont="1" applyBorder="1" applyAlignment="1">
      <alignment horizontal="right" vertical="top" wrapText="1"/>
    </xf>
    <xf numFmtId="0" fontId="6" fillId="0" borderId="10" xfId="0" applyNumberFormat="1" applyFont="1" applyBorder="1" applyAlignment="1">
      <alignment horizontal="right" vertical="top" wrapText="1"/>
    </xf>
    <xf numFmtId="14" fontId="6" fillId="0" borderId="10" xfId="0" applyNumberFormat="1" applyFont="1" applyFill="1" applyBorder="1" applyAlignment="1">
      <alignment horizontal="right" vertical="top" wrapText="1"/>
    </xf>
    <xf numFmtId="0" fontId="6" fillId="0" borderId="0" xfId="0" applyNumberFormat="1" applyFont="1" applyFill="1" applyBorder="1" applyAlignment="1">
      <alignment horizontal="right" vertical="top" wrapText="1"/>
    </xf>
    <xf numFmtId="0" fontId="6" fillId="0" borderId="0" xfId="0" applyFont="1" applyAlignment="1">
      <alignment horizontal="right"/>
    </xf>
    <xf numFmtId="0" fontId="2" fillId="0" borderId="10" xfId="0" applyNumberFormat="1" applyFont="1" applyBorder="1" applyAlignment="1">
      <alignment horizontal="center" vertical="top" wrapText="1" shrinkToFit="1"/>
    </xf>
    <xf numFmtId="0" fontId="2" fillId="0" borderId="10" xfId="0" applyNumberFormat="1" applyFont="1" applyBorder="1" applyAlignment="1">
      <alignment horizontal="center" vertical="top" wrapText="1"/>
    </xf>
    <xf numFmtId="0" fontId="33" fillId="0" borderId="12" xfId="0" applyNumberFormat="1" applyFont="1" applyBorder="1" applyAlignment="1">
      <alignment horizontal="center" vertical="top" wrapText="1"/>
    </xf>
    <xf numFmtId="0" fontId="33" fillId="0" borderId="10" xfId="0" applyNumberFormat="1" applyFont="1" applyBorder="1" applyAlignment="1">
      <alignment horizontal="center" vertical="top" wrapText="1"/>
    </xf>
    <xf numFmtId="0" fontId="29" fillId="0" borderId="11" xfId="0" applyFont="1" applyBorder="1" applyAlignment="1">
      <alignment horizontal="center" wrapText="1"/>
    </xf>
    <xf numFmtId="0" fontId="35" fillId="0" borderId="0" xfId="0" applyFont="1"/>
    <xf numFmtId="0" fontId="36" fillId="0" borderId="10" xfId="0" applyNumberFormat="1" applyFont="1" applyBorder="1" applyAlignment="1">
      <alignment horizontal="center" vertical="top" wrapText="1"/>
    </xf>
    <xf numFmtId="14" fontId="35" fillId="0" borderId="10" xfId="0" applyNumberFormat="1" applyFont="1" applyBorder="1" applyAlignment="1">
      <alignment horizontal="center" vertical="top" wrapText="1"/>
    </xf>
    <xf numFmtId="0" fontId="35" fillId="0" borderId="0" xfId="0" applyFont="1" applyAlignment="1">
      <alignment horizontal="center" vertical="top" wrapText="1"/>
    </xf>
    <xf numFmtId="0" fontId="35" fillId="0" borderId="0" xfId="0" applyFont="1" applyAlignment="1">
      <alignment horizontal="left" vertical="top" wrapText="1"/>
    </xf>
    <xf numFmtId="0" fontId="29" fillId="0" borderId="11" xfId="0" applyFont="1" applyBorder="1" applyAlignment="1">
      <alignment horizontal="left" wrapText="1"/>
    </xf>
    <xf numFmtId="0" fontId="35" fillId="0" borderId="10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36" fillId="0" borderId="10" xfId="0" applyNumberFormat="1" applyFont="1" applyBorder="1" applyAlignment="1">
      <alignment horizontal="left" vertical="top" wrapText="1"/>
    </xf>
    <xf numFmtId="0" fontId="36" fillId="0" borderId="15" xfId="0" applyNumberFormat="1" applyFont="1" applyBorder="1" applyAlignment="1">
      <alignment horizontal="left" vertical="top" wrapText="1"/>
    </xf>
    <xf numFmtId="0" fontId="36" fillId="0" borderId="16" xfId="0" applyNumberFormat="1" applyFont="1" applyBorder="1" applyAlignment="1">
      <alignment horizontal="left" vertical="top" wrapText="1"/>
    </xf>
    <xf numFmtId="0" fontId="26" fillId="0" borderId="0" xfId="54" applyFont="1" applyFill="1" applyAlignment="1">
      <alignment horizontal="center"/>
    </xf>
    <xf numFmtId="0" fontId="5" fillId="0" borderId="0" xfId="54" applyFont="1" applyFill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54" quotePrefix="1" applyFont="1" applyFill="1" applyBorder="1" applyAlignment="1">
      <alignment horizontal="center"/>
    </xf>
    <xf numFmtId="0" fontId="27" fillId="0" borderId="0" xfId="54" applyFont="1" applyFill="1" applyBorder="1" applyAlignment="1">
      <alignment horizontal="center"/>
    </xf>
    <xf numFmtId="0" fontId="5" fillId="0" borderId="0" xfId="54" quotePrefix="1" applyFont="1" applyFill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32" fillId="0" borderId="0" xfId="0" applyFont="1" applyBorder="1" applyAlignment="1">
      <alignment horizontal="left" wrapText="1"/>
    </xf>
    <xf numFmtId="0" fontId="29" fillId="0" borderId="10" xfId="0" applyNumberFormat="1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wrapText="1"/>
    </xf>
    <xf numFmtId="0" fontId="34" fillId="0" borderId="13" xfId="0" applyNumberFormat="1" applyFont="1" applyBorder="1" applyAlignment="1">
      <alignment horizontal="left" vertical="center" wrapText="1"/>
    </xf>
    <xf numFmtId="0" fontId="34" fillId="0" borderId="14" xfId="0" applyNumberFormat="1" applyFont="1" applyBorder="1" applyAlignment="1">
      <alignment horizontal="left" vertical="center" wrapText="1"/>
    </xf>
    <xf numFmtId="0" fontId="29" fillId="0" borderId="13" xfId="0" applyNumberFormat="1" applyFont="1" applyBorder="1" applyAlignment="1">
      <alignment horizontal="center" vertical="center" wrapText="1"/>
    </xf>
    <xf numFmtId="0" fontId="29" fillId="0" borderId="14" xfId="0" applyNumberFormat="1" applyFont="1" applyBorder="1" applyAlignment="1">
      <alignment horizontal="center" vertical="center" wrapText="1"/>
    </xf>
  </cellXfs>
  <cellStyles count="73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3" xfId="54"/>
    <cellStyle name="Обычный 6" xfId="55"/>
    <cellStyle name="Обычный 7" xfId="56"/>
    <cellStyle name="Обычный 8" xfId="57"/>
    <cellStyle name="Обычный 9" xfId="58"/>
    <cellStyle name="Обычный_Свод к тарификации" xfId="59"/>
    <cellStyle name="Плохой" xfId="60" builtinId="27" customBuiltin="1"/>
    <cellStyle name="Плохой 2" xfId="61"/>
    <cellStyle name="Пояснение" xfId="62" builtinId="53" customBuiltin="1"/>
    <cellStyle name="Пояснение 2" xfId="63"/>
    <cellStyle name="Примечание" xfId="64" builtinId="10" customBuiltin="1"/>
    <cellStyle name="Примечание 2" xfId="65"/>
    <cellStyle name="Процентный 2" xfId="66"/>
    <cellStyle name="Связанная ячейка" xfId="67" builtinId="24" customBuiltin="1"/>
    <cellStyle name="Связанная ячейка 2" xfId="68"/>
    <cellStyle name="Текст предупреждения" xfId="69" builtinId="11" customBuiltin="1"/>
    <cellStyle name="Текст предупреждения 2" xfId="70"/>
    <cellStyle name="Хороший" xfId="71" builtinId="26" customBuiltin="1"/>
    <cellStyle name="Хороший 2" xfId="7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01"/>
  <sheetViews>
    <sheetView zoomScale="90" zoomScaleNormal="90" workbookViewId="0">
      <selection activeCell="A90" sqref="A90:IV100"/>
    </sheetView>
  </sheetViews>
  <sheetFormatPr defaultRowHeight="15"/>
  <cols>
    <col min="1" max="1" width="42.5703125" style="5" customWidth="1"/>
    <col min="2" max="2" width="13.42578125" style="5" customWidth="1"/>
    <col min="3" max="3" width="15.7109375" style="5" customWidth="1"/>
    <col min="4" max="4" width="19" style="5" customWidth="1"/>
    <col min="5" max="5" width="14.140625" style="5" customWidth="1"/>
    <col min="6" max="7" width="16.42578125" style="5" customWidth="1"/>
    <col min="8" max="8" width="18.85546875" style="5" customWidth="1"/>
    <col min="9" max="9" width="15.28515625" style="5" customWidth="1"/>
    <col min="10" max="10" width="11.85546875" style="5" bestFit="1" customWidth="1"/>
    <col min="11" max="11" width="9.140625" style="5"/>
    <col min="12" max="12" width="11.7109375" style="5" bestFit="1" customWidth="1"/>
    <col min="13" max="16384" width="9.140625" style="5"/>
  </cols>
  <sheetData>
    <row r="1" spans="1:18" ht="18.75">
      <c r="A1" s="86" t="s">
        <v>16</v>
      </c>
      <c r="B1" s="86"/>
      <c r="C1" s="86"/>
      <c r="D1" s="86"/>
      <c r="E1" s="86"/>
      <c r="F1" s="86"/>
      <c r="G1" s="86"/>
      <c r="H1" s="86"/>
      <c r="I1" s="86"/>
      <c r="J1" s="3"/>
      <c r="K1" s="3"/>
      <c r="L1" s="3"/>
      <c r="M1" s="3"/>
      <c r="N1" s="3"/>
      <c r="O1" s="3"/>
      <c r="P1" s="3"/>
      <c r="Q1" s="3"/>
      <c r="R1" s="4"/>
    </row>
    <row r="2" spans="1:18" ht="18.75">
      <c r="A2" s="88" t="s">
        <v>52</v>
      </c>
      <c r="B2" s="88"/>
      <c r="C2" s="88"/>
      <c r="D2" s="88"/>
      <c r="E2" s="88"/>
      <c r="F2" s="88"/>
      <c r="G2" s="88"/>
      <c r="H2" s="88"/>
      <c r="I2" s="88"/>
      <c r="J2" s="37"/>
      <c r="K2" s="37"/>
      <c r="L2" s="37"/>
      <c r="M2" s="37"/>
      <c r="N2" s="37"/>
      <c r="O2" s="37"/>
      <c r="P2" s="37"/>
      <c r="Q2" s="37"/>
      <c r="R2" s="37"/>
    </row>
    <row r="3" spans="1:18" ht="15.75">
      <c r="A3" s="89" t="s">
        <v>17</v>
      </c>
      <c r="B3" s="90"/>
      <c r="C3" s="90"/>
      <c r="D3" s="90"/>
      <c r="E3" s="90"/>
      <c r="F3" s="90"/>
      <c r="G3" s="90"/>
      <c r="H3" s="90"/>
      <c r="I3" s="90"/>
      <c r="J3" s="6"/>
      <c r="K3" s="6"/>
      <c r="L3" s="6"/>
      <c r="M3" s="6"/>
      <c r="N3" s="6"/>
      <c r="O3" s="6"/>
      <c r="P3" s="6"/>
      <c r="Q3" s="6"/>
      <c r="R3" s="4"/>
    </row>
    <row r="4" spans="1:18" ht="15.75">
      <c r="A4" s="91" t="s">
        <v>0</v>
      </c>
      <c r="B4" s="87"/>
      <c r="C4" s="87"/>
      <c r="D4" s="87"/>
      <c r="E4" s="87"/>
      <c r="F4" s="87"/>
      <c r="G4" s="87"/>
      <c r="H4" s="87"/>
      <c r="I4" s="87"/>
      <c r="J4" s="3"/>
      <c r="K4" s="3"/>
      <c r="L4" s="3"/>
      <c r="M4" s="3"/>
      <c r="N4" s="3"/>
      <c r="O4" s="3"/>
      <c r="P4" s="3"/>
      <c r="Q4" s="3"/>
      <c r="R4" s="4"/>
    </row>
    <row r="5" spans="1:18" ht="15.75">
      <c r="A5" s="3"/>
      <c r="B5" s="3"/>
      <c r="C5" s="44"/>
      <c r="D5" s="3"/>
      <c r="E5" s="3"/>
      <c r="F5" s="3"/>
      <c r="G5" s="3"/>
      <c r="H5" s="3"/>
      <c r="I5" s="3"/>
      <c r="J5" s="4"/>
      <c r="K5" s="4"/>
      <c r="L5" s="4"/>
      <c r="M5" s="4"/>
      <c r="N5" s="4"/>
      <c r="O5" s="4"/>
      <c r="P5" s="4"/>
      <c r="Q5" s="4"/>
      <c r="R5" s="4"/>
    </row>
    <row r="6" spans="1:18" ht="15.75">
      <c r="A6" s="87"/>
      <c r="B6" s="87"/>
      <c r="C6" s="87"/>
      <c r="D6" s="87"/>
      <c r="E6" s="87"/>
      <c r="F6" s="87"/>
      <c r="G6" s="87"/>
      <c r="H6" s="87"/>
      <c r="I6" s="87"/>
      <c r="J6" s="7"/>
      <c r="K6" s="7"/>
      <c r="L6" s="7"/>
      <c r="M6" s="7"/>
      <c r="N6" s="7"/>
      <c r="O6" s="7"/>
      <c r="P6" s="7"/>
      <c r="Q6" s="7"/>
      <c r="R6" s="7"/>
    </row>
    <row r="7" spans="1:18" ht="120">
      <c r="A7" s="8" t="s">
        <v>20</v>
      </c>
      <c r="B7" s="8" t="s">
        <v>21</v>
      </c>
      <c r="C7" s="8" t="s">
        <v>25</v>
      </c>
      <c r="D7" s="8" t="s">
        <v>26</v>
      </c>
      <c r="E7" s="8" t="s">
        <v>18</v>
      </c>
      <c r="F7" s="8" t="s">
        <v>27</v>
      </c>
      <c r="G7" s="8" t="s">
        <v>22</v>
      </c>
      <c r="H7" s="9" t="s">
        <v>23</v>
      </c>
      <c r="I7" s="10" t="s">
        <v>28</v>
      </c>
      <c r="J7" s="11"/>
      <c r="K7" s="11"/>
      <c r="L7" s="11"/>
      <c r="M7" s="11"/>
      <c r="N7" s="11"/>
      <c r="O7" s="11"/>
      <c r="P7" s="11"/>
      <c r="Q7" s="12"/>
      <c r="R7" s="13"/>
    </row>
    <row r="8" spans="1:18" ht="15.75">
      <c r="A8" s="8">
        <v>1</v>
      </c>
      <c r="B8" s="8">
        <v>2</v>
      </c>
      <c r="C8" s="8">
        <v>3</v>
      </c>
      <c r="D8" s="14">
        <v>4</v>
      </c>
      <c r="E8" s="8">
        <v>5</v>
      </c>
      <c r="F8" s="14">
        <v>6</v>
      </c>
      <c r="G8" s="8">
        <v>7</v>
      </c>
      <c r="H8" s="14">
        <v>8</v>
      </c>
      <c r="I8" s="8">
        <v>9</v>
      </c>
      <c r="J8" s="15"/>
      <c r="K8" s="15"/>
      <c r="L8" s="15"/>
      <c r="M8" s="15"/>
      <c r="N8" s="15"/>
      <c r="O8" s="15"/>
      <c r="P8" s="15"/>
      <c r="Q8" s="15"/>
      <c r="R8" s="15"/>
    </row>
    <row r="9" spans="1:18" ht="15.75">
      <c r="A9" s="16" t="s">
        <v>29</v>
      </c>
      <c r="B9" s="17">
        <v>1</v>
      </c>
      <c r="C9" s="18" t="e">
        <f>#REF!</f>
        <v>#REF!</v>
      </c>
      <c r="D9" s="18"/>
      <c r="E9" s="18" t="e">
        <f>#REF!</f>
        <v>#REF!</v>
      </c>
      <c r="F9" s="18"/>
      <c r="G9" s="18"/>
      <c r="H9" s="18"/>
      <c r="I9" s="19" t="e">
        <f t="shared" ref="I9:I15" si="0">C9+D9+E9+F9+G9+H9</f>
        <v>#REF!</v>
      </c>
      <c r="J9" s="20"/>
      <c r="K9" s="20"/>
      <c r="L9" s="20"/>
      <c r="M9" s="20"/>
      <c r="N9" s="20"/>
      <c r="O9" s="20"/>
      <c r="P9" s="20"/>
      <c r="Q9" s="20"/>
      <c r="R9" s="20"/>
    </row>
    <row r="10" spans="1:18" ht="15.75">
      <c r="A10" s="16" t="s">
        <v>30</v>
      </c>
      <c r="B10" s="17">
        <v>1</v>
      </c>
      <c r="C10" s="18" t="e">
        <f>#REF!</f>
        <v>#REF!</v>
      </c>
      <c r="D10" s="18"/>
      <c r="E10" s="18" t="e">
        <f>#REF!</f>
        <v>#REF!</v>
      </c>
      <c r="F10" s="18"/>
      <c r="G10" s="18"/>
      <c r="H10" s="18"/>
      <c r="I10" s="19" t="e">
        <f t="shared" si="0"/>
        <v>#REF!</v>
      </c>
      <c r="J10" s="20"/>
      <c r="K10" s="20"/>
      <c r="L10" s="20"/>
      <c r="M10" s="20"/>
      <c r="N10" s="20"/>
      <c r="O10" s="20"/>
      <c r="P10" s="20"/>
      <c r="Q10" s="20"/>
      <c r="R10" s="20"/>
    </row>
    <row r="11" spans="1:18" ht="31.5">
      <c r="A11" s="16" t="s">
        <v>31</v>
      </c>
      <c r="B11" s="21" t="e">
        <f>#REF!-#REF!</f>
        <v>#REF!</v>
      </c>
      <c r="C11" s="18" t="e">
        <f>#REF!-#REF!</f>
        <v>#REF!</v>
      </c>
      <c r="D11" s="18" t="e">
        <f>#REF!-#REF!</f>
        <v>#REF!</v>
      </c>
      <c r="E11" s="18" t="e">
        <f>#REF!-#REF!</f>
        <v>#REF!</v>
      </c>
      <c r="F11" s="18"/>
      <c r="G11" s="18" t="e">
        <f>#REF!</f>
        <v>#REF!</v>
      </c>
      <c r="H11" s="18"/>
      <c r="I11" s="19" t="e">
        <f t="shared" si="0"/>
        <v>#REF!</v>
      </c>
      <c r="J11" s="31"/>
      <c r="K11" s="20"/>
      <c r="L11" s="20"/>
      <c r="M11" s="20"/>
      <c r="N11" s="20"/>
      <c r="O11" s="20"/>
      <c r="P11" s="20"/>
      <c r="Q11" s="20"/>
      <c r="R11" s="20"/>
    </row>
    <row r="12" spans="1:18" ht="15.75">
      <c r="A12" s="16" t="s">
        <v>32</v>
      </c>
      <c r="B12" s="21" t="e">
        <f>1+#REF!</f>
        <v>#REF!</v>
      </c>
      <c r="C12" s="18" t="e">
        <f>#REF!+#REF!</f>
        <v>#REF!</v>
      </c>
      <c r="D12" s="18" t="e">
        <f>#REF!</f>
        <v>#REF!</v>
      </c>
      <c r="E12" s="18" t="e">
        <f>#REF!+#REF!</f>
        <v>#REF!</v>
      </c>
      <c r="F12" s="18"/>
      <c r="G12" s="18"/>
      <c r="H12" s="18"/>
      <c r="I12" s="19" t="e">
        <f t="shared" si="0"/>
        <v>#REF!</v>
      </c>
      <c r="J12" s="31"/>
      <c r="K12" s="20"/>
      <c r="L12" s="20"/>
      <c r="M12" s="20"/>
      <c r="N12" s="20"/>
      <c r="O12" s="20"/>
      <c r="P12" s="20"/>
      <c r="Q12" s="20"/>
      <c r="R12" s="20"/>
    </row>
    <row r="13" spans="1:18" ht="15.75">
      <c r="A13" s="16" t="s">
        <v>33</v>
      </c>
      <c r="B13" s="17" t="e">
        <f>#REF!</f>
        <v>#REF!</v>
      </c>
      <c r="C13" s="18" t="e">
        <f>#REF!</f>
        <v>#REF!</v>
      </c>
      <c r="D13" s="18" t="e">
        <f>#REF!</f>
        <v>#REF!</v>
      </c>
      <c r="E13" s="18"/>
      <c r="F13" s="18"/>
      <c r="G13" s="18"/>
      <c r="H13" s="18"/>
      <c r="I13" s="19" t="e">
        <f t="shared" si="0"/>
        <v>#REF!</v>
      </c>
      <c r="J13" s="31"/>
      <c r="K13" s="20"/>
      <c r="L13" s="20"/>
      <c r="M13" s="20"/>
      <c r="N13" s="20"/>
      <c r="O13" s="20"/>
      <c r="P13" s="20"/>
      <c r="Q13" s="20"/>
      <c r="R13" s="20"/>
    </row>
    <row r="14" spans="1:18" ht="47.25">
      <c r="A14" s="16" t="s">
        <v>1</v>
      </c>
      <c r="B14" s="17">
        <f>2</f>
        <v>2</v>
      </c>
      <c r="C14" s="18" t="e">
        <f>#REF!</f>
        <v>#REF!</v>
      </c>
      <c r="D14" s="18"/>
      <c r="E14" s="18"/>
      <c r="F14" s="18"/>
      <c r="G14" s="18"/>
      <c r="H14" s="18"/>
      <c r="I14" s="19" t="e">
        <f t="shared" si="0"/>
        <v>#REF!</v>
      </c>
      <c r="J14" s="31"/>
      <c r="K14" s="20"/>
      <c r="L14" s="20"/>
      <c r="M14" s="20"/>
      <c r="N14" s="20"/>
      <c r="O14" s="20"/>
      <c r="P14" s="20"/>
      <c r="Q14" s="20"/>
      <c r="R14" s="20"/>
    </row>
    <row r="15" spans="1:18" ht="15.75">
      <c r="A15" s="16" t="s">
        <v>2</v>
      </c>
      <c r="B15" s="21" t="e">
        <f>#REF!+#REF!+#REF!</f>
        <v>#REF!</v>
      </c>
      <c r="C15" s="18" t="e">
        <f>#REF!+#REF!+#REF!</f>
        <v>#REF!</v>
      </c>
      <c r="D15" s="18" t="e">
        <f>#REF!+#REF!+#REF!</f>
        <v>#REF!</v>
      </c>
      <c r="E15" s="18" t="e">
        <f>#REF!</f>
        <v>#REF!</v>
      </c>
      <c r="F15" s="18"/>
      <c r="G15" s="18"/>
      <c r="H15" s="18"/>
      <c r="I15" s="19" t="e">
        <f t="shared" si="0"/>
        <v>#REF!</v>
      </c>
      <c r="J15" s="31"/>
      <c r="K15" s="20"/>
      <c r="L15" s="20"/>
      <c r="M15" s="20"/>
      <c r="N15" s="20"/>
      <c r="O15" s="20"/>
      <c r="P15" s="20"/>
      <c r="Q15" s="20"/>
      <c r="R15" s="20"/>
    </row>
    <row r="16" spans="1:18" ht="15.75">
      <c r="A16" s="16" t="s">
        <v>3</v>
      </c>
      <c r="B16" s="21"/>
      <c r="C16" s="18"/>
      <c r="D16" s="18"/>
      <c r="E16" s="18"/>
      <c r="F16" s="18"/>
      <c r="G16" s="18"/>
      <c r="H16" s="18"/>
      <c r="I16" s="19"/>
      <c r="J16" s="31"/>
      <c r="K16" s="20"/>
      <c r="L16" s="20"/>
      <c r="M16" s="20"/>
      <c r="N16" s="20"/>
      <c r="O16" s="20"/>
      <c r="P16" s="20"/>
      <c r="Q16" s="20"/>
      <c r="R16" s="20"/>
    </row>
    <row r="17" spans="1:18" ht="15.75">
      <c r="A17" s="16" t="s">
        <v>4</v>
      </c>
      <c r="B17" s="17"/>
      <c r="C17" s="18"/>
      <c r="D17" s="18"/>
      <c r="E17" s="18"/>
      <c r="F17" s="18"/>
      <c r="G17" s="18"/>
      <c r="H17" s="18"/>
      <c r="I17" s="19"/>
      <c r="J17" s="31"/>
      <c r="K17" s="20"/>
      <c r="L17" s="20"/>
      <c r="M17" s="20"/>
      <c r="N17" s="20"/>
      <c r="O17" s="20"/>
      <c r="P17" s="20"/>
      <c r="Q17" s="20"/>
      <c r="R17" s="20"/>
    </row>
    <row r="18" spans="1:18" ht="15.75">
      <c r="A18" s="22" t="s">
        <v>5</v>
      </c>
      <c r="B18" s="23" t="e">
        <f>#REF!</f>
        <v>#REF!</v>
      </c>
      <c r="C18" s="24" t="e">
        <f>#REF!</f>
        <v>#REF!</v>
      </c>
      <c r="D18" s="24" t="e">
        <f>#REF!</f>
        <v>#REF!</v>
      </c>
      <c r="E18" s="24" t="e">
        <f>#REF!</f>
        <v>#REF!</v>
      </c>
      <c r="F18" s="24"/>
      <c r="G18" s="24"/>
      <c r="H18" s="24"/>
      <c r="I18" s="25" t="e">
        <f>C18+D18+E18+F18+G18+H18</f>
        <v>#REF!</v>
      </c>
      <c r="J18" s="31"/>
      <c r="K18" s="20"/>
      <c r="L18" s="20"/>
      <c r="M18" s="20"/>
      <c r="N18" s="20"/>
      <c r="O18" s="20"/>
      <c r="P18" s="20"/>
      <c r="Q18" s="20"/>
      <c r="R18" s="20"/>
    </row>
    <row r="19" spans="1:18" ht="15.75">
      <c r="A19" s="16" t="s">
        <v>6</v>
      </c>
      <c r="B19" s="21"/>
      <c r="C19" s="18"/>
      <c r="D19" s="18"/>
      <c r="E19" s="18"/>
      <c r="F19" s="18"/>
      <c r="G19" s="18"/>
      <c r="H19" s="18"/>
      <c r="I19" s="19"/>
      <c r="J19" s="31"/>
      <c r="K19" s="20"/>
      <c r="L19" s="20"/>
      <c r="M19" s="20"/>
      <c r="N19" s="20"/>
      <c r="O19" s="20"/>
      <c r="P19" s="20"/>
      <c r="Q19" s="20"/>
      <c r="R19" s="20"/>
    </row>
    <row r="20" spans="1:18" s="41" customFormat="1" ht="15.75">
      <c r="A20" s="16" t="s">
        <v>15</v>
      </c>
      <c r="B20" s="21"/>
      <c r="C20" s="18"/>
      <c r="D20" s="18"/>
      <c r="E20" s="18"/>
      <c r="F20" s="18"/>
      <c r="G20" s="18"/>
      <c r="H20" s="18"/>
      <c r="I20" s="19"/>
      <c r="J20" s="39"/>
      <c r="K20" s="40"/>
      <c r="L20" s="40"/>
      <c r="M20" s="40"/>
      <c r="N20" s="40"/>
      <c r="O20" s="40"/>
      <c r="P20" s="40"/>
      <c r="Q20" s="40"/>
      <c r="R20" s="40"/>
    </row>
    <row r="21" spans="1:18" s="41" customFormat="1" ht="15.75">
      <c r="A21" s="16" t="s">
        <v>14</v>
      </c>
      <c r="B21" s="17"/>
      <c r="C21" s="18"/>
      <c r="D21" s="18"/>
      <c r="E21" s="18"/>
      <c r="F21" s="18"/>
      <c r="G21" s="18"/>
      <c r="H21" s="18"/>
      <c r="I21" s="19"/>
      <c r="J21" s="39"/>
      <c r="K21" s="40"/>
      <c r="L21" s="40"/>
      <c r="M21" s="40"/>
      <c r="N21" s="40"/>
      <c r="O21" s="40"/>
      <c r="P21" s="40"/>
      <c r="Q21" s="40"/>
      <c r="R21" s="40"/>
    </row>
    <row r="22" spans="1:18" s="41" customFormat="1" ht="15.75">
      <c r="A22" s="16" t="s">
        <v>7</v>
      </c>
      <c r="B22" s="17"/>
      <c r="C22" s="18"/>
      <c r="D22" s="18"/>
      <c r="E22" s="18"/>
      <c r="F22" s="18"/>
      <c r="G22" s="18"/>
      <c r="H22" s="18"/>
      <c r="I22" s="19"/>
      <c r="J22" s="39"/>
      <c r="K22" s="40"/>
      <c r="L22" s="40"/>
      <c r="M22" s="40"/>
      <c r="N22" s="40"/>
      <c r="O22" s="40"/>
      <c r="P22" s="40"/>
      <c r="Q22" s="40"/>
      <c r="R22" s="40"/>
    </row>
    <row r="23" spans="1:18" ht="15.75">
      <c r="A23" s="16" t="s">
        <v>8</v>
      </c>
      <c r="B23" s="21"/>
      <c r="C23" s="18"/>
      <c r="D23" s="18"/>
      <c r="E23" s="18"/>
      <c r="F23" s="18"/>
      <c r="G23" s="18"/>
      <c r="H23" s="18"/>
      <c r="I23" s="19"/>
      <c r="J23" s="20"/>
      <c r="K23" s="20"/>
      <c r="L23" s="20"/>
      <c r="M23" s="20"/>
      <c r="N23" s="20"/>
      <c r="O23" s="20"/>
      <c r="P23" s="20"/>
      <c r="Q23" s="20"/>
      <c r="R23" s="20"/>
    </row>
    <row r="24" spans="1:18" ht="15.75">
      <c r="A24" s="16" t="s">
        <v>9</v>
      </c>
      <c r="B24" s="21"/>
      <c r="C24" s="18"/>
      <c r="D24" s="18"/>
      <c r="E24" s="18"/>
      <c r="F24" s="18"/>
      <c r="G24" s="18"/>
      <c r="H24" s="18"/>
      <c r="I24" s="19"/>
      <c r="J24" s="20"/>
      <c r="K24" s="20"/>
      <c r="L24" s="31"/>
      <c r="M24" s="20"/>
      <c r="N24" s="20"/>
      <c r="O24" s="20"/>
      <c r="P24" s="20"/>
      <c r="Q24" s="20"/>
      <c r="R24" s="20"/>
    </row>
    <row r="25" spans="1:18" ht="18.75">
      <c r="A25" s="26" t="s">
        <v>11</v>
      </c>
      <c r="B25" s="27" t="e">
        <f>B11+B12+B13+B15+B14+B9+B10</f>
        <v>#REF!</v>
      </c>
      <c r="C25" s="27" t="e">
        <f t="shared" ref="C25:I25" si="1">C11+C12+C13+C15+C14+C9+C10</f>
        <v>#REF!</v>
      </c>
      <c r="D25" s="27" t="e">
        <f t="shared" si="1"/>
        <v>#REF!</v>
      </c>
      <c r="E25" s="27" t="e">
        <f t="shared" si="1"/>
        <v>#REF!</v>
      </c>
      <c r="F25" s="27">
        <f t="shared" si="1"/>
        <v>0</v>
      </c>
      <c r="G25" s="27" t="e">
        <f t="shared" si="1"/>
        <v>#REF!</v>
      </c>
      <c r="H25" s="27">
        <f t="shared" si="1"/>
        <v>0</v>
      </c>
      <c r="I25" s="27" t="e">
        <f t="shared" si="1"/>
        <v>#REF!</v>
      </c>
      <c r="J25" s="28"/>
      <c r="K25" s="29"/>
      <c r="L25" s="33"/>
      <c r="M25" s="29"/>
      <c r="N25" s="29"/>
      <c r="O25" s="29"/>
      <c r="P25" s="29"/>
      <c r="Q25" s="29"/>
      <c r="R25" s="29"/>
    </row>
    <row r="27" spans="1:18" ht="15.75" hidden="1">
      <c r="A27" s="87" t="s">
        <v>24</v>
      </c>
      <c r="B27" s="87"/>
      <c r="C27" s="87"/>
      <c r="D27" s="87"/>
      <c r="E27" s="87"/>
      <c r="F27" s="87"/>
      <c r="G27" s="87"/>
      <c r="H27" s="87"/>
      <c r="I27" s="87"/>
      <c r="J27" s="20"/>
      <c r="K27" s="20"/>
      <c r="L27" s="20"/>
      <c r="M27" s="20"/>
      <c r="N27" s="20"/>
      <c r="O27" s="20"/>
      <c r="P27" s="20"/>
      <c r="Q27" s="20"/>
      <c r="R27" s="20"/>
    </row>
    <row r="28" spans="1:18" ht="120" hidden="1">
      <c r="A28" s="8" t="s">
        <v>20</v>
      </c>
      <c r="B28" s="8" t="s">
        <v>21</v>
      </c>
      <c r="C28" s="8" t="s">
        <v>25</v>
      </c>
      <c r="D28" s="8" t="s">
        <v>26</v>
      </c>
      <c r="E28" s="8" t="s">
        <v>18</v>
      </c>
      <c r="F28" s="8" t="s">
        <v>27</v>
      </c>
      <c r="G28" s="8" t="s">
        <v>22</v>
      </c>
      <c r="H28" s="9" t="s">
        <v>23</v>
      </c>
      <c r="I28" s="10" t="s">
        <v>28</v>
      </c>
      <c r="J28" s="11"/>
      <c r="K28" s="11"/>
      <c r="L28" s="11"/>
      <c r="M28" s="11"/>
      <c r="N28" s="11"/>
      <c r="O28" s="11"/>
      <c r="P28" s="11"/>
      <c r="Q28" s="12"/>
      <c r="R28" s="13"/>
    </row>
    <row r="29" spans="1:18" ht="15.75" hidden="1">
      <c r="A29" s="8">
        <v>1</v>
      </c>
      <c r="B29" s="8">
        <v>2</v>
      </c>
      <c r="C29" s="8">
        <v>3</v>
      </c>
      <c r="D29" s="14">
        <v>4</v>
      </c>
      <c r="E29" s="8">
        <v>5</v>
      </c>
      <c r="F29" s="14">
        <v>6</v>
      </c>
      <c r="G29" s="8">
        <v>7</v>
      </c>
      <c r="H29" s="14">
        <v>8</v>
      </c>
      <c r="I29" s="8">
        <v>9</v>
      </c>
      <c r="J29" s="15"/>
      <c r="K29" s="15"/>
      <c r="L29" s="15"/>
      <c r="M29" s="15"/>
      <c r="N29" s="15"/>
      <c r="O29" s="15"/>
      <c r="P29" s="15"/>
      <c r="Q29" s="15"/>
      <c r="R29" s="15"/>
    </row>
    <row r="30" spans="1:18" ht="15.75" hidden="1">
      <c r="A30" s="16" t="s">
        <v>29</v>
      </c>
      <c r="B30" s="17"/>
      <c r="C30" s="18"/>
      <c r="D30" s="18"/>
      <c r="E30" s="18"/>
      <c r="F30" s="18"/>
      <c r="G30" s="18"/>
      <c r="H30" s="18"/>
      <c r="I30" s="19"/>
      <c r="J30" s="20"/>
      <c r="K30" s="20"/>
      <c r="L30" s="20"/>
      <c r="M30" s="20"/>
      <c r="N30" s="20"/>
      <c r="O30" s="20"/>
      <c r="P30" s="20"/>
      <c r="Q30" s="20"/>
      <c r="R30" s="20"/>
    </row>
    <row r="31" spans="1:18" ht="15.75" hidden="1">
      <c r="A31" s="16" t="s">
        <v>30</v>
      </c>
      <c r="B31" s="17"/>
      <c r="C31" s="18"/>
      <c r="D31" s="18"/>
      <c r="E31" s="18"/>
      <c r="F31" s="18"/>
      <c r="G31" s="18"/>
      <c r="H31" s="18"/>
      <c r="I31" s="19"/>
      <c r="J31" s="20"/>
      <c r="K31" s="20"/>
      <c r="L31" s="20"/>
      <c r="M31" s="20"/>
      <c r="N31" s="20"/>
      <c r="O31" s="20"/>
      <c r="P31" s="20"/>
      <c r="Q31" s="20"/>
      <c r="R31" s="20"/>
    </row>
    <row r="32" spans="1:18" ht="31.5" hidden="1">
      <c r="A32" s="16" t="s">
        <v>31</v>
      </c>
      <c r="B32" s="21" t="e">
        <f>#REF!</f>
        <v>#REF!</v>
      </c>
      <c r="C32" s="18" t="e">
        <f>#REF!</f>
        <v>#REF!</v>
      </c>
      <c r="D32" s="18" t="e">
        <f>#REF!</f>
        <v>#REF!</v>
      </c>
      <c r="E32" s="18" t="e">
        <f>#REF!</f>
        <v>#REF!</v>
      </c>
      <c r="F32" s="18" t="e">
        <f>#REF!</f>
        <v>#REF!</v>
      </c>
      <c r="G32" s="18" t="e">
        <f>#REF!</f>
        <v>#REF!</v>
      </c>
      <c r="H32" s="18" t="e">
        <f>#REF!</f>
        <v>#REF!</v>
      </c>
      <c r="I32" s="19" t="e">
        <f>#REF!</f>
        <v>#REF!</v>
      </c>
      <c r="J32" s="31"/>
      <c r="K32" s="20"/>
      <c r="L32" s="20"/>
      <c r="M32" s="20"/>
      <c r="N32" s="20"/>
      <c r="O32" s="20"/>
      <c r="P32" s="20"/>
      <c r="Q32" s="20"/>
      <c r="R32" s="20"/>
    </row>
    <row r="33" spans="1:18" ht="15.75" hidden="1">
      <c r="A33" s="16" t="s">
        <v>32</v>
      </c>
      <c r="B33" s="21" t="e">
        <f>#REF!</f>
        <v>#REF!</v>
      </c>
      <c r="C33" s="18" t="e">
        <f>#REF!</f>
        <v>#REF!</v>
      </c>
      <c r="D33" s="18" t="e">
        <f>#REF!</f>
        <v>#REF!</v>
      </c>
      <c r="E33" s="18" t="e">
        <f>#REF!</f>
        <v>#REF!</v>
      </c>
      <c r="F33" s="18" t="e">
        <f>#REF!</f>
        <v>#REF!</v>
      </c>
      <c r="G33" s="18" t="e">
        <f>#REF!</f>
        <v>#REF!</v>
      </c>
      <c r="H33" s="18" t="e">
        <f>#REF!</f>
        <v>#REF!</v>
      </c>
      <c r="I33" s="19" t="e">
        <f>#REF!</f>
        <v>#REF!</v>
      </c>
      <c r="J33" s="31"/>
      <c r="K33" s="20"/>
      <c r="L33" s="20"/>
      <c r="M33" s="20"/>
      <c r="N33" s="20"/>
      <c r="O33" s="20"/>
      <c r="P33" s="20"/>
      <c r="Q33" s="20"/>
      <c r="R33" s="20"/>
    </row>
    <row r="34" spans="1:18" ht="15.75" hidden="1">
      <c r="A34" s="16" t="s">
        <v>33</v>
      </c>
      <c r="B34" s="17" t="e">
        <f>#REF!</f>
        <v>#REF!</v>
      </c>
      <c r="C34" s="18" t="e">
        <f>#REF!</f>
        <v>#REF!</v>
      </c>
      <c r="D34" s="18" t="e">
        <f>#REF!</f>
        <v>#REF!</v>
      </c>
      <c r="E34" s="18"/>
      <c r="F34" s="18"/>
      <c r="G34" s="18"/>
      <c r="H34" s="18"/>
      <c r="I34" s="19" t="e">
        <f>#REF!</f>
        <v>#REF!</v>
      </c>
      <c r="J34" s="31"/>
      <c r="K34" s="20"/>
      <c r="L34" s="20"/>
      <c r="M34" s="20"/>
      <c r="N34" s="20"/>
      <c r="O34" s="20"/>
      <c r="P34" s="20"/>
      <c r="Q34" s="20"/>
      <c r="R34" s="20"/>
    </row>
    <row r="35" spans="1:18" ht="47.25" hidden="1">
      <c r="A35" s="16" t="s">
        <v>1</v>
      </c>
      <c r="B35" s="17"/>
      <c r="C35" s="18"/>
      <c r="D35" s="18"/>
      <c r="E35" s="18"/>
      <c r="F35" s="18"/>
      <c r="G35" s="18"/>
      <c r="H35" s="18"/>
      <c r="I35" s="19"/>
      <c r="J35" s="31"/>
      <c r="K35" s="20"/>
      <c r="L35" s="20"/>
      <c r="M35" s="20"/>
      <c r="N35" s="20"/>
      <c r="O35" s="20"/>
      <c r="P35" s="20"/>
      <c r="Q35" s="20"/>
      <c r="R35" s="20"/>
    </row>
    <row r="36" spans="1:18" ht="15.75" hidden="1">
      <c r="A36" s="16" t="s">
        <v>2</v>
      </c>
      <c r="B36" s="21" t="e">
        <f>#REF!</f>
        <v>#REF!</v>
      </c>
      <c r="C36" s="18" t="e">
        <f>#REF!</f>
        <v>#REF!</v>
      </c>
      <c r="D36" s="18" t="e">
        <f>#REF!</f>
        <v>#REF!</v>
      </c>
      <c r="E36" s="18"/>
      <c r="F36" s="18"/>
      <c r="G36" s="18"/>
      <c r="H36" s="18"/>
      <c r="I36" s="19" t="e">
        <f>#REF!</f>
        <v>#REF!</v>
      </c>
      <c r="J36" s="31"/>
      <c r="K36" s="20"/>
      <c r="L36" s="20"/>
      <c r="M36" s="20"/>
      <c r="N36" s="20"/>
      <c r="O36" s="20"/>
      <c r="P36" s="20"/>
      <c r="Q36" s="20"/>
      <c r="R36" s="20"/>
    </row>
    <row r="37" spans="1:18" ht="15.75" hidden="1">
      <c r="A37" s="16" t="s">
        <v>3</v>
      </c>
      <c r="B37" s="21"/>
      <c r="C37" s="18"/>
      <c r="D37" s="18"/>
      <c r="E37" s="18"/>
      <c r="F37" s="18"/>
      <c r="G37" s="18"/>
      <c r="H37" s="18"/>
      <c r="I37" s="19"/>
      <c r="J37" s="31"/>
      <c r="K37" s="20"/>
      <c r="L37" s="20"/>
      <c r="M37" s="20"/>
      <c r="N37" s="20"/>
      <c r="O37" s="20"/>
      <c r="P37" s="20"/>
      <c r="Q37" s="20"/>
      <c r="R37" s="20"/>
    </row>
    <row r="38" spans="1:18" ht="15.75" hidden="1">
      <c r="A38" s="16" t="s">
        <v>4</v>
      </c>
      <c r="B38" s="17"/>
      <c r="C38" s="18"/>
      <c r="D38" s="18"/>
      <c r="E38" s="18"/>
      <c r="F38" s="18"/>
      <c r="G38" s="18"/>
      <c r="H38" s="18"/>
      <c r="I38" s="19"/>
      <c r="J38" s="20"/>
      <c r="K38" s="20"/>
      <c r="L38" s="20"/>
      <c r="M38" s="20"/>
      <c r="N38" s="20"/>
      <c r="O38" s="20"/>
      <c r="P38" s="20"/>
      <c r="Q38" s="20"/>
      <c r="R38" s="20"/>
    </row>
    <row r="39" spans="1:18" ht="15.75" hidden="1">
      <c r="A39" s="16" t="s">
        <v>5</v>
      </c>
      <c r="B39" s="17"/>
      <c r="C39" s="18"/>
      <c r="D39" s="18"/>
      <c r="E39" s="18"/>
      <c r="F39" s="18"/>
      <c r="G39" s="18"/>
      <c r="H39" s="18"/>
      <c r="I39" s="19"/>
      <c r="J39" s="20"/>
      <c r="K39" s="20"/>
      <c r="L39" s="20"/>
      <c r="M39" s="20"/>
      <c r="N39" s="20"/>
      <c r="O39" s="20"/>
      <c r="P39" s="20"/>
      <c r="Q39" s="20"/>
      <c r="R39" s="20"/>
    </row>
    <row r="40" spans="1:18" ht="15.75" hidden="1">
      <c r="A40" s="16" t="s">
        <v>6</v>
      </c>
      <c r="B40" s="21"/>
      <c r="C40" s="18"/>
      <c r="D40" s="18"/>
      <c r="E40" s="18"/>
      <c r="F40" s="18"/>
      <c r="G40" s="18"/>
      <c r="H40" s="18"/>
      <c r="I40" s="19"/>
      <c r="J40" s="20"/>
      <c r="K40" s="20"/>
      <c r="L40" s="20"/>
      <c r="M40" s="20"/>
      <c r="N40" s="20"/>
      <c r="O40" s="20"/>
      <c r="P40" s="20"/>
      <c r="Q40" s="20"/>
      <c r="R40" s="20"/>
    </row>
    <row r="41" spans="1:18" ht="15.75" hidden="1">
      <c r="A41" s="16" t="s">
        <v>15</v>
      </c>
      <c r="B41" s="21"/>
      <c r="C41" s="18"/>
      <c r="D41" s="18"/>
      <c r="E41" s="18"/>
      <c r="F41" s="18"/>
      <c r="G41" s="18"/>
      <c r="H41" s="18"/>
      <c r="I41" s="19"/>
      <c r="J41" s="20"/>
      <c r="K41" s="20"/>
      <c r="L41" s="20"/>
      <c r="M41" s="20"/>
      <c r="N41" s="20"/>
      <c r="O41" s="20"/>
      <c r="P41" s="20"/>
      <c r="Q41" s="20"/>
      <c r="R41" s="20"/>
    </row>
    <row r="42" spans="1:18" ht="15.75" hidden="1">
      <c r="A42" s="16" t="s">
        <v>14</v>
      </c>
      <c r="B42" s="17"/>
      <c r="C42" s="18"/>
      <c r="D42" s="18"/>
      <c r="E42" s="18"/>
      <c r="F42" s="18"/>
      <c r="G42" s="18"/>
      <c r="H42" s="18"/>
      <c r="I42" s="19"/>
      <c r="J42" s="20"/>
      <c r="K42" s="20"/>
      <c r="L42" s="20"/>
      <c r="M42" s="20"/>
      <c r="N42" s="20"/>
      <c r="O42" s="20"/>
      <c r="P42" s="20"/>
      <c r="Q42" s="20"/>
      <c r="R42" s="20"/>
    </row>
    <row r="43" spans="1:18" ht="15.75" hidden="1">
      <c r="A43" s="16" t="s">
        <v>7</v>
      </c>
      <c r="B43" s="17"/>
      <c r="C43" s="18"/>
      <c r="D43" s="18"/>
      <c r="E43" s="18"/>
      <c r="F43" s="18"/>
      <c r="G43" s="18"/>
      <c r="H43" s="18"/>
      <c r="I43" s="19"/>
      <c r="J43" s="20"/>
      <c r="K43" s="20"/>
      <c r="L43" s="20"/>
      <c r="M43" s="20"/>
      <c r="N43" s="20"/>
      <c r="O43" s="20"/>
      <c r="P43" s="20"/>
      <c r="Q43" s="20"/>
      <c r="R43" s="20"/>
    </row>
    <row r="44" spans="1:18" ht="15.75" hidden="1">
      <c r="A44" s="16" t="s">
        <v>8</v>
      </c>
      <c r="B44" s="21"/>
      <c r="C44" s="18"/>
      <c r="D44" s="18"/>
      <c r="E44" s="18"/>
      <c r="F44" s="18"/>
      <c r="G44" s="18"/>
      <c r="H44" s="18"/>
      <c r="I44" s="19"/>
      <c r="J44" s="20"/>
      <c r="K44" s="20"/>
      <c r="L44" s="20"/>
      <c r="M44" s="20"/>
      <c r="N44" s="20"/>
      <c r="O44" s="20"/>
      <c r="P44" s="20"/>
      <c r="Q44" s="20"/>
      <c r="R44" s="20"/>
    </row>
    <row r="45" spans="1:18" ht="15.75" hidden="1">
      <c r="A45" s="16" t="s">
        <v>9</v>
      </c>
      <c r="B45" s="21"/>
      <c r="C45" s="18"/>
      <c r="D45" s="18"/>
      <c r="E45" s="18"/>
      <c r="F45" s="18"/>
      <c r="G45" s="18"/>
      <c r="H45" s="18"/>
      <c r="I45" s="19"/>
      <c r="J45" s="20"/>
      <c r="K45" s="20"/>
      <c r="L45" s="20"/>
      <c r="M45" s="20"/>
      <c r="N45" s="20"/>
      <c r="O45" s="20"/>
      <c r="P45" s="20"/>
      <c r="Q45" s="20"/>
      <c r="R45" s="20"/>
    </row>
    <row r="46" spans="1:18" ht="18.75" hidden="1">
      <c r="A46" s="26" t="s">
        <v>11</v>
      </c>
      <c r="B46" s="27" t="e">
        <f>B32+B33+B34+B36</f>
        <v>#REF!</v>
      </c>
      <c r="C46" s="27" t="e">
        <f t="shared" ref="C46:I46" si="2">C32+C33+C34+C36</f>
        <v>#REF!</v>
      </c>
      <c r="D46" s="27" t="e">
        <f>D32+D33+D34+D36+0.01</f>
        <v>#REF!</v>
      </c>
      <c r="E46" s="27" t="e">
        <f t="shared" si="2"/>
        <v>#REF!</v>
      </c>
      <c r="F46" s="27" t="e">
        <f t="shared" si="2"/>
        <v>#REF!</v>
      </c>
      <c r="G46" s="27" t="e">
        <f t="shared" si="2"/>
        <v>#REF!</v>
      </c>
      <c r="H46" s="27" t="e">
        <f t="shared" si="2"/>
        <v>#REF!</v>
      </c>
      <c r="I46" s="27" t="e">
        <f t="shared" si="2"/>
        <v>#REF!</v>
      </c>
      <c r="J46" s="28"/>
      <c r="K46" s="29"/>
      <c r="L46" s="29"/>
      <c r="M46" s="29"/>
      <c r="N46" s="29"/>
      <c r="O46" s="29"/>
      <c r="P46" s="29"/>
      <c r="Q46" s="29"/>
      <c r="R46" s="29"/>
    </row>
    <row r="47" spans="1:18" hidden="1"/>
    <row r="48" spans="1:18" ht="18.75" hidden="1">
      <c r="A48" s="86" t="s">
        <v>10</v>
      </c>
      <c r="B48" s="86"/>
      <c r="C48" s="86"/>
      <c r="D48" s="86"/>
      <c r="E48" s="86"/>
      <c r="F48" s="86"/>
      <c r="G48" s="86"/>
      <c r="H48" s="86"/>
      <c r="I48" s="86"/>
      <c r="J48" s="20"/>
      <c r="K48" s="20"/>
      <c r="L48" s="20"/>
      <c r="M48" s="20"/>
      <c r="N48" s="20"/>
      <c r="O48" s="20"/>
      <c r="P48" s="20"/>
      <c r="Q48" s="20"/>
      <c r="R48" s="20"/>
    </row>
    <row r="49" spans="1:18" ht="120" hidden="1">
      <c r="A49" s="8" t="s">
        <v>20</v>
      </c>
      <c r="B49" s="8" t="s">
        <v>21</v>
      </c>
      <c r="C49" s="8" t="s">
        <v>25</v>
      </c>
      <c r="D49" s="8" t="s">
        <v>26</v>
      </c>
      <c r="E49" s="8" t="s">
        <v>18</v>
      </c>
      <c r="F49" s="8" t="s">
        <v>27</v>
      </c>
      <c r="G49" s="8" t="s">
        <v>22</v>
      </c>
      <c r="H49" s="9" t="s">
        <v>23</v>
      </c>
      <c r="I49" s="10" t="s">
        <v>28</v>
      </c>
      <c r="J49" s="11"/>
      <c r="K49" s="11"/>
      <c r="L49" s="11"/>
      <c r="M49" s="11"/>
      <c r="N49" s="11"/>
      <c r="O49" s="11"/>
      <c r="P49" s="11"/>
      <c r="Q49" s="12"/>
      <c r="R49" s="13"/>
    </row>
    <row r="50" spans="1:18" ht="15.75" hidden="1">
      <c r="A50" s="8">
        <v>1</v>
      </c>
      <c r="B50" s="8">
        <v>2</v>
      </c>
      <c r="C50" s="8">
        <v>3</v>
      </c>
      <c r="D50" s="14">
        <v>4</v>
      </c>
      <c r="E50" s="8">
        <v>5</v>
      </c>
      <c r="F50" s="14">
        <v>6</v>
      </c>
      <c r="G50" s="8">
        <v>7</v>
      </c>
      <c r="H50" s="14">
        <v>8</v>
      </c>
      <c r="I50" s="8">
        <v>9</v>
      </c>
      <c r="J50" s="15"/>
      <c r="K50" s="15"/>
      <c r="L50" s="15"/>
      <c r="M50" s="15"/>
      <c r="N50" s="15"/>
      <c r="O50" s="15"/>
      <c r="P50" s="15"/>
      <c r="Q50" s="15"/>
      <c r="R50" s="15"/>
    </row>
    <row r="51" spans="1:18" ht="15.75" hidden="1">
      <c r="A51" s="16" t="s">
        <v>29</v>
      </c>
      <c r="B51" s="17"/>
      <c r="C51" s="18"/>
      <c r="D51" s="18"/>
      <c r="E51" s="18"/>
      <c r="F51" s="18"/>
      <c r="G51" s="18"/>
      <c r="H51" s="18"/>
      <c r="I51" s="19"/>
      <c r="J51" s="20"/>
      <c r="K51" s="20"/>
      <c r="L51" s="20"/>
      <c r="M51" s="20"/>
      <c r="N51" s="20"/>
      <c r="O51" s="20"/>
      <c r="P51" s="20"/>
      <c r="Q51" s="20"/>
      <c r="R51" s="20"/>
    </row>
    <row r="52" spans="1:18" ht="15.75" hidden="1">
      <c r="A52" s="16" t="s">
        <v>30</v>
      </c>
      <c r="B52" s="17"/>
      <c r="C52" s="18"/>
      <c r="D52" s="18"/>
      <c r="E52" s="18"/>
      <c r="F52" s="18"/>
      <c r="G52" s="18"/>
      <c r="H52" s="18"/>
      <c r="I52" s="19"/>
      <c r="J52" s="20"/>
      <c r="K52" s="20"/>
      <c r="L52" s="20"/>
      <c r="M52" s="20"/>
      <c r="N52" s="20"/>
      <c r="O52" s="20"/>
      <c r="P52" s="20"/>
      <c r="Q52" s="20"/>
      <c r="R52" s="20"/>
    </row>
    <row r="53" spans="1:18" ht="31.5" hidden="1">
      <c r="A53" s="16" t="s">
        <v>31</v>
      </c>
      <c r="B53" s="21" t="e">
        <f>#REF!</f>
        <v>#REF!</v>
      </c>
      <c r="C53" s="18" t="e">
        <f>#REF!</f>
        <v>#REF!</v>
      </c>
      <c r="D53" s="18" t="e">
        <f>#REF!</f>
        <v>#REF!</v>
      </c>
      <c r="E53" s="18" t="e">
        <f>#REF!</f>
        <v>#REF!</v>
      </c>
      <c r="F53" s="18"/>
      <c r="G53" s="18"/>
      <c r="H53" s="18"/>
      <c r="I53" s="19" t="e">
        <f>#REF!</f>
        <v>#REF!</v>
      </c>
      <c r="J53" s="31"/>
      <c r="K53" s="20"/>
      <c r="L53" s="20"/>
      <c r="M53" s="20"/>
      <c r="N53" s="20"/>
      <c r="O53" s="20"/>
      <c r="P53" s="20"/>
      <c r="Q53" s="20"/>
      <c r="R53" s="20"/>
    </row>
    <row r="54" spans="1:18" ht="15.75" hidden="1">
      <c r="A54" s="16" t="s">
        <v>32</v>
      </c>
      <c r="B54" s="21" t="e">
        <f>#REF!</f>
        <v>#REF!</v>
      </c>
      <c r="C54" s="18" t="e">
        <f>#REF!</f>
        <v>#REF!</v>
      </c>
      <c r="D54" s="18" t="e">
        <f>#REF!</f>
        <v>#REF!</v>
      </c>
      <c r="E54" s="18" t="e">
        <f>#REF!</f>
        <v>#REF!</v>
      </c>
      <c r="F54" s="18"/>
      <c r="G54" s="18"/>
      <c r="H54" s="18"/>
      <c r="I54" s="19" t="e">
        <f>#REF!</f>
        <v>#REF!</v>
      </c>
      <c r="J54" s="31"/>
      <c r="K54" s="20"/>
      <c r="L54" s="20"/>
      <c r="M54" s="20"/>
      <c r="N54" s="20"/>
      <c r="O54" s="20"/>
      <c r="P54" s="20"/>
      <c r="Q54" s="20"/>
      <c r="R54" s="20"/>
    </row>
    <row r="55" spans="1:18" ht="15.75" hidden="1">
      <c r="A55" s="16" t="s">
        <v>33</v>
      </c>
      <c r="B55" s="17"/>
      <c r="C55" s="18"/>
      <c r="D55" s="18"/>
      <c r="E55" s="18"/>
      <c r="F55" s="18"/>
      <c r="G55" s="18"/>
      <c r="H55" s="18"/>
      <c r="I55" s="19"/>
      <c r="J55" s="20"/>
      <c r="K55" s="20"/>
      <c r="L55" s="20"/>
      <c r="M55" s="20"/>
      <c r="N55" s="20"/>
      <c r="O55" s="20"/>
      <c r="P55" s="20"/>
      <c r="Q55" s="20"/>
      <c r="R55" s="20"/>
    </row>
    <row r="56" spans="1:18" ht="47.25" hidden="1">
      <c r="A56" s="16" t="s">
        <v>1</v>
      </c>
      <c r="B56" s="17"/>
      <c r="C56" s="18"/>
      <c r="D56" s="18"/>
      <c r="E56" s="18"/>
      <c r="F56" s="18"/>
      <c r="G56" s="18"/>
      <c r="H56" s="18"/>
      <c r="I56" s="19"/>
      <c r="J56" s="20"/>
      <c r="K56" s="20"/>
      <c r="L56" s="20"/>
      <c r="M56" s="20"/>
      <c r="N56" s="20"/>
      <c r="O56" s="20"/>
      <c r="P56" s="20"/>
      <c r="Q56" s="20"/>
      <c r="R56" s="20"/>
    </row>
    <row r="57" spans="1:18" ht="15.75" hidden="1">
      <c r="A57" s="16" t="s">
        <v>2</v>
      </c>
      <c r="B57" s="21"/>
      <c r="C57" s="18"/>
      <c r="D57" s="18"/>
      <c r="E57" s="18"/>
      <c r="F57" s="18"/>
      <c r="G57" s="18"/>
      <c r="H57" s="18"/>
      <c r="I57" s="19"/>
      <c r="J57" s="20"/>
      <c r="K57" s="20"/>
      <c r="L57" s="20"/>
      <c r="M57" s="20"/>
      <c r="N57" s="20"/>
      <c r="O57" s="20"/>
      <c r="P57" s="20"/>
      <c r="Q57" s="20"/>
      <c r="R57" s="20"/>
    </row>
    <row r="58" spans="1:18" ht="15.75" hidden="1">
      <c r="A58" s="16" t="s">
        <v>3</v>
      </c>
      <c r="B58" s="21"/>
      <c r="C58" s="18"/>
      <c r="D58" s="18"/>
      <c r="E58" s="18"/>
      <c r="F58" s="18"/>
      <c r="G58" s="18"/>
      <c r="H58" s="18"/>
      <c r="I58" s="19"/>
      <c r="J58" s="20"/>
      <c r="K58" s="20"/>
      <c r="L58" s="20"/>
      <c r="M58" s="20"/>
      <c r="N58" s="20"/>
      <c r="O58" s="20"/>
      <c r="P58" s="20"/>
      <c r="Q58" s="20"/>
      <c r="R58" s="20"/>
    </row>
    <row r="59" spans="1:18" ht="15.75" hidden="1">
      <c r="A59" s="16" t="s">
        <v>4</v>
      </c>
      <c r="B59" s="17"/>
      <c r="C59" s="18"/>
      <c r="D59" s="18"/>
      <c r="E59" s="18"/>
      <c r="F59" s="18"/>
      <c r="G59" s="18"/>
      <c r="H59" s="18"/>
      <c r="I59" s="19"/>
      <c r="J59" s="20"/>
      <c r="K59" s="20"/>
      <c r="L59" s="20"/>
      <c r="M59" s="20"/>
      <c r="N59" s="20"/>
      <c r="O59" s="20"/>
      <c r="P59" s="20"/>
      <c r="Q59" s="20"/>
      <c r="R59" s="20"/>
    </row>
    <row r="60" spans="1:18" ht="15.75" hidden="1">
      <c r="A60" s="16" t="s">
        <v>5</v>
      </c>
      <c r="B60" s="17"/>
      <c r="C60" s="18"/>
      <c r="D60" s="18"/>
      <c r="E60" s="18"/>
      <c r="F60" s="18"/>
      <c r="G60" s="18"/>
      <c r="H60" s="18"/>
      <c r="I60" s="19"/>
      <c r="J60" s="20"/>
      <c r="K60" s="20"/>
      <c r="L60" s="20"/>
      <c r="M60" s="20"/>
      <c r="N60" s="20"/>
      <c r="O60" s="20"/>
      <c r="P60" s="20"/>
      <c r="Q60" s="20"/>
      <c r="R60" s="20"/>
    </row>
    <row r="61" spans="1:18" ht="15.75" hidden="1">
      <c r="A61" s="16" t="s">
        <v>6</v>
      </c>
      <c r="B61" s="21"/>
      <c r="C61" s="18"/>
      <c r="D61" s="18"/>
      <c r="E61" s="18"/>
      <c r="F61" s="18"/>
      <c r="G61" s="18"/>
      <c r="H61" s="18"/>
      <c r="I61" s="19"/>
      <c r="J61" s="20"/>
      <c r="K61" s="20"/>
      <c r="L61" s="20"/>
      <c r="M61" s="20"/>
      <c r="N61" s="20"/>
      <c r="O61" s="20"/>
      <c r="P61" s="20"/>
      <c r="Q61" s="20"/>
      <c r="R61" s="20"/>
    </row>
    <row r="62" spans="1:18" ht="15.75" hidden="1">
      <c r="A62" s="16" t="s">
        <v>15</v>
      </c>
      <c r="B62" s="21"/>
      <c r="C62" s="18"/>
      <c r="D62" s="18"/>
      <c r="E62" s="18"/>
      <c r="F62" s="18"/>
      <c r="G62" s="18"/>
      <c r="H62" s="18"/>
      <c r="I62" s="19"/>
      <c r="J62" s="20"/>
      <c r="K62" s="20"/>
      <c r="L62" s="20"/>
      <c r="M62" s="20"/>
      <c r="N62" s="20"/>
      <c r="O62" s="20"/>
      <c r="P62" s="20"/>
      <c r="Q62" s="20"/>
      <c r="R62" s="20"/>
    </row>
    <row r="63" spans="1:18" ht="15.75" hidden="1">
      <c r="A63" s="16" t="s">
        <v>14</v>
      </c>
      <c r="B63" s="17"/>
      <c r="C63" s="18"/>
      <c r="D63" s="18"/>
      <c r="E63" s="18"/>
      <c r="F63" s="18"/>
      <c r="G63" s="18"/>
      <c r="H63" s="18"/>
      <c r="I63" s="19"/>
      <c r="J63" s="20"/>
      <c r="K63" s="20"/>
      <c r="L63" s="20"/>
      <c r="M63" s="20"/>
      <c r="N63" s="20"/>
      <c r="O63" s="20"/>
      <c r="P63" s="20"/>
      <c r="Q63" s="20"/>
      <c r="R63" s="20"/>
    </row>
    <row r="64" spans="1:18" ht="15.75" hidden="1">
      <c r="A64" s="16" t="s">
        <v>7</v>
      </c>
      <c r="B64" s="17"/>
      <c r="C64" s="18"/>
      <c r="D64" s="18"/>
      <c r="E64" s="18"/>
      <c r="F64" s="18"/>
      <c r="G64" s="18"/>
      <c r="H64" s="18"/>
      <c r="I64" s="19"/>
      <c r="J64" s="20"/>
      <c r="K64" s="20"/>
      <c r="L64" s="20"/>
      <c r="M64" s="20"/>
      <c r="N64" s="20"/>
      <c r="O64" s="20"/>
      <c r="P64" s="20"/>
      <c r="Q64" s="20"/>
      <c r="R64" s="20"/>
    </row>
    <row r="65" spans="1:18" ht="15.75" hidden="1">
      <c r="A65" s="16" t="s">
        <v>8</v>
      </c>
      <c r="B65" s="21"/>
      <c r="C65" s="18"/>
      <c r="D65" s="18"/>
      <c r="E65" s="18"/>
      <c r="F65" s="18"/>
      <c r="G65" s="18"/>
      <c r="H65" s="18"/>
      <c r="I65" s="19"/>
      <c r="J65" s="20"/>
      <c r="K65" s="20"/>
      <c r="L65" s="20"/>
      <c r="M65" s="20"/>
      <c r="N65" s="20"/>
      <c r="O65" s="20"/>
      <c r="P65" s="20"/>
      <c r="Q65" s="20"/>
      <c r="R65" s="20"/>
    </row>
    <row r="66" spans="1:18" ht="15.75" hidden="1">
      <c r="A66" s="16" t="s">
        <v>9</v>
      </c>
      <c r="B66" s="21"/>
      <c r="C66" s="18"/>
      <c r="D66" s="18"/>
      <c r="E66" s="18"/>
      <c r="F66" s="18"/>
      <c r="G66" s="18"/>
      <c r="H66" s="18"/>
      <c r="I66" s="19"/>
      <c r="J66" s="20"/>
      <c r="K66" s="20"/>
      <c r="L66" s="20"/>
      <c r="M66" s="20"/>
      <c r="N66" s="20"/>
      <c r="O66" s="20"/>
      <c r="P66" s="20"/>
      <c r="Q66" s="20"/>
      <c r="R66" s="20"/>
    </row>
    <row r="67" spans="1:18" ht="18.75" hidden="1">
      <c r="A67" s="26" t="s">
        <v>11</v>
      </c>
      <c r="B67" s="27" t="e">
        <f>B53+B54</f>
        <v>#REF!</v>
      </c>
      <c r="C67" s="27" t="e">
        <f t="shared" ref="C67:I67" si="3">C53+C54</f>
        <v>#REF!</v>
      </c>
      <c r="D67" s="27" t="e">
        <f t="shared" si="3"/>
        <v>#REF!</v>
      </c>
      <c r="E67" s="27" t="e">
        <f>E53+E54+0.01</f>
        <v>#REF!</v>
      </c>
      <c r="F67" s="27">
        <f t="shared" si="3"/>
        <v>0</v>
      </c>
      <c r="G67" s="27">
        <f t="shared" si="3"/>
        <v>0</v>
      </c>
      <c r="H67" s="27">
        <f t="shared" si="3"/>
        <v>0</v>
      </c>
      <c r="I67" s="27" t="e">
        <f t="shared" si="3"/>
        <v>#REF!</v>
      </c>
      <c r="J67" s="28"/>
      <c r="K67" s="29"/>
      <c r="L67" s="29"/>
      <c r="M67" s="29"/>
      <c r="N67" s="29"/>
      <c r="O67" s="29"/>
      <c r="P67" s="29"/>
      <c r="Q67" s="29"/>
      <c r="R67" s="29"/>
    </row>
    <row r="68" spans="1:18" ht="125.25" hidden="1" customHeight="1"/>
    <row r="69" spans="1:18" ht="15.75" hidden="1">
      <c r="A69" s="87" t="s">
        <v>19</v>
      </c>
      <c r="B69" s="87"/>
      <c r="C69" s="87"/>
      <c r="D69" s="87"/>
      <c r="E69" s="87"/>
      <c r="F69" s="87"/>
      <c r="G69" s="87"/>
      <c r="H69" s="87"/>
      <c r="I69" s="87"/>
      <c r="J69" s="20"/>
      <c r="K69" s="20"/>
      <c r="L69" s="20"/>
      <c r="M69" s="20"/>
      <c r="N69" s="20"/>
      <c r="O69" s="20"/>
      <c r="P69" s="20"/>
      <c r="Q69" s="20"/>
      <c r="R69" s="20"/>
    </row>
    <row r="70" spans="1:18" ht="120" hidden="1">
      <c r="A70" s="8" t="s">
        <v>20</v>
      </c>
      <c r="B70" s="8" t="s">
        <v>21</v>
      </c>
      <c r="C70" s="8" t="s">
        <v>25</v>
      </c>
      <c r="D70" s="8" t="s">
        <v>26</v>
      </c>
      <c r="E70" s="8" t="s">
        <v>18</v>
      </c>
      <c r="F70" s="8" t="s">
        <v>27</v>
      </c>
      <c r="G70" s="8" t="s">
        <v>22</v>
      </c>
      <c r="H70" s="9" t="s">
        <v>23</v>
      </c>
      <c r="I70" s="10" t="s">
        <v>28</v>
      </c>
      <c r="J70" s="11"/>
      <c r="K70" s="11"/>
      <c r="L70" s="11"/>
      <c r="M70" s="11"/>
      <c r="N70" s="11"/>
      <c r="O70" s="11"/>
      <c r="P70" s="11"/>
      <c r="Q70" s="12"/>
      <c r="R70" s="13"/>
    </row>
    <row r="71" spans="1:18" ht="15.75" hidden="1">
      <c r="A71" s="8">
        <v>1</v>
      </c>
      <c r="B71" s="8">
        <v>2</v>
      </c>
      <c r="C71" s="8">
        <v>3</v>
      </c>
      <c r="D71" s="14">
        <v>4</v>
      </c>
      <c r="E71" s="8">
        <v>5</v>
      </c>
      <c r="F71" s="14">
        <v>6</v>
      </c>
      <c r="G71" s="8">
        <v>7</v>
      </c>
      <c r="H71" s="14">
        <v>8</v>
      </c>
      <c r="I71" s="8">
        <v>9</v>
      </c>
      <c r="J71" s="15"/>
      <c r="K71" s="15"/>
      <c r="L71" s="15"/>
      <c r="M71" s="15"/>
      <c r="N71" s="15"/>
      <c r="O71" s="15"/>
      <c r="P71" s="15"/>
      <c r="Q71" s="15"/>
      <c r="R71" s="15"/>
    </row>
    <row r="72" spans="1:18" ht="15.75" hidden="1">
      <c r="A72" s="16" t="s">
        <v>29</v>
      </c>
      <c r="B72" s="17"/>
      <c r="C72" s="18"/>
      <c r="D72" s="18"/>
      <c r="E72" s="18"/>
      <c r="F72" s="18"/>
      <c r="G72" s="18"/>
      <c r="H72" s="18"/>
      <c r="I72" s="19"/>
      <c r="J72" s="20"/>
      <c r="K72" s="20"/>
      <c r="L72" s="20"/>
      <c r="M72" s="20"/>
      <c r="N72" s="20"/>
      <c r="O72" s="20"/>
      <c r="P72" s="20"/>
      <c r="Q72" s="20"/>
      <c r="R72" s="20"/>
    </row>
    <row r="73" spans="1:18" ht="15.75" hidden="1">
      <c r="A73" s="16" t="s">
        <v>30</v>
      </c>
      <c r="B73" s="17"/>
      <c r="C73" s="18"/>
      <c r="D73" s="18"/>
      <c r="E73" s="18"/>
      <c r="F73" s="18"/>
      <c r="G73" s="18"/>
      <c r="H73" s="18"/>
      <c r="I73" s="19"/>
      <c r="J73" s="20"/>
      <c r="K73" s="20"/>
      <c r="L73" s="20"/>
      <c r="M73" s="20"/>
      <c r="N73" s="20"/>
      <c r="O73" s="20"/>
      <c r="P73" s="20"/>
      <c r="Q73" s="20"/>
      <c r="R73" s="20"/>
    </row>
    <row r="74" spans="1:18" ht="31.5" hidden="1">
      <c r="A74" s="16" t="s">
        <v>31</v>
      </c>
      <c r="B74" s="17" t="e">
        <f>B11+B32+B53</f>
        <v>#REF!</v>
      </c>
      <c r="C74" s="17" t="e">
        <f t="shared" ref="C74:H74" si="4">C11+C32+C53</f>
        <v>#REF!</v>
      </c>
      <c r="D74" s="17" t="e">
        <f>D11+D32+D53+0.01</f>
        <v>#REF!</v>
      </c>
      <c r="E74" s="17" t="e">
        <f>E11+E32+E53</f>
        <v>#REF!</v>
      </c>
      <c r="F74" s="17" t="e">
        <f t="shared" si="4"/>
        <v>#REF!</v>
      </c>
      <c r="G74" s="17" t="e">
        <f t="shared" si="4"/>
        <v>#REF!</v>
      </c>
      <c r="H74" s="17" t="e">
        <f t="shared" si="4"/>
        <v>#REF!</v>
      </c>
      <c r="I74" s="17" t="e">
        <f>I11+I32+I53</f>
        <v>#REF!</v>
      </c>
      <c r="J74" s="32"/>
      <c r="K74" s="20"/>
      <c r="L74" s="20"/>
      <c r="M74" s="20"/>
      <c r="N74" s="20"/>
      <c r="O74" s="20"/>
      <c r="P74" s="20"/>
      <c r="Q74" s="20"/>
      <c r="R74" s="20"/>
    </row>
    <row r="75" spans="1:18" ht="15.75" hidden="1">
      <c r="A75" s="16" t="s">
        <v>32</v>
      </c>
      <c r="B75" s="17" t="e">
        <f>B12+B33+B54</f>
        <v>#REF!</v>
      </c>
      <c r="C75" s="17" t="e">
        <f t="shared" ref="C75:I76" si="5">C12+C33+C54</f>
        <v>#REF!</v>
      </c>
      <c r="D75" s="17" t="e">
        <f t="shared" si="5"/>
        <v>#REF!</v>
      </c>
      <c r="E75" s="17" t="e">
        <f>E12+E33+E54+0.01</f>
        <v>#REF!</v>
      </c>
      <c r="F75" s="17" t="e">
        <f t="shared" si="5"/>
        <v>#REF!</v>
      </c>
      <c r="G75" s="17" t="e">
        <f t="shared" si="5"/>
        <v>#REF!</v>
      </c>
      <c r="H75" s="17" t="e">
        <f t="shared" si="5"/>
        <v>#REF!</v>
      </c>
      <c r="I75" s="17" t="e">
        <f t="shared" si="5"/>
        <v>#REF!</v>
      </c>
      <c r="J75" s="32"/>
      <c r="K75" s="20"/>
      <c r="L75" s="20"/>
      <c r="M75" s="20"/>
      <c r="N75" s="20"/>
      <c r="O75" s="20"/>
      <c r="P75" s="20"/>
      <c r="Q75" s="20"/>
      <c r="R75" s="20"/>
    </row>
    <row r="76" spans="1:18" ht="15.75" hidden="1">
      <c r="A76" s="16" t="s">
        <v>33</v>
      </c>
      <c r="B76" s="17" t="e">
        <f>B13+B34+B55</f>
        <v>#REF!</v>
      </c>
      <c r="C76" s="17" t="e">
        <f t="shared" ref="C76:H76" si="6">C13+C34+C55</f>
        <v>#REF!</v>
      </c>
      <c r="D76" s="17" t="e">
        <f t="shared" si="6"/>
        <v>#REF!</v>
      </c>
      <c r="E76" s="17">
        <f t="shared" si="6"/>
        <v>0</v>
      </c>
      <c r="F76" s="17">
        <f t="shared" si="6"/>
        <v>0</v>
      </c>
      <c r="G76" s="17">
        <f t="shared" si="6"/>
        <v>0</v>
      </c>
      <c r="H76" s="17">
        <f t="shared" si="6"/>
        <v>0</v>
      </c>
      <c r="I76" s="17" t="e">
        <f t="shared" si="5"/>
        <v>#REF!</v>
      </c>
      <c r="J76" s="32"/>
      <c r="K76" s="20"/>
      <c r="L76" s="20"/>
      <c r="M76" s="20"/>
      <c r="N76" s="20"/>
      <c r="O76" s="20"/>
      <c r="P76" s="20"/>
      <c r="Q76" s="20"/>
      <c r="R76" s="20"/>
    </row>
    <row r="77" spans="1:18" ht="47.25" hidden="1">
      <c r="A77" s="16" t="s">
        <v>1</v>
      </c>
      <c r="B77" s="17"/>
      <c r="C77" s="18"/>
      <c r="D77" s="18"/>
      <c r="E77" s="18"/>
      <c r="F77" s="18"/>
      <c r="G77" s="18"/>
      <c r="H77" s="18"/>
      <c r="I77" s="19"/>
      <c r="J77" s="32"/>
      <c r="K77" s="20"/>
      <c r="L77" s="20"/>
      <c r="M77" s="20"/>
      <c r="N77" s="20"/>
      <c r="O77" s="20"/>
      <c r="P77" s="20"/>
      <c r="Q77" s="20"/>
      <c r="R77" s="20"/>
    </row>
    <row r="78" spans="1:18" ht="15.75" hidden="1">
      <c r="A78" s="16" t="s">
        <v>2</v>
      </c>
      <c r="B78" s="17" t="e">
        <f t="shared" ref="B78:I78" si="7">B15+B36+B57</f>
        <v>#REF!</v>
      </c>
      <c r="C78" s="17" t="e">
        <f t="shared" si="7"/>
        <v>#REF!</v>
      </c>
      <c r="D78" s="17" t="e">
        <f t="shared" si="7"/>
        <v>#REF!</v>
      </c>
      <c r="E78" s="17" t="e">
        <f t="shared" si="7"/>
        <v>#REF!</v>
      </c>
      <c r="F78" s="17">
        <f t="shared" si="7"/>
        <v>0</v>
      </c>
      <c r="G78" s="17">
        <f t="shared" si="7"/>
        <v>0</v>
      </c>
      <c r="H78" s="17">
        <f t="shared" si="7"/>
        <v>0</v>
      </c>
      <c r="I78" s="17" t="e">
        <f t="shared" si="7"/>
        <v>#REF!</v>
      </c>
      <c r="J78" s="32"/>
      <c r="K78" s="20"/>
      <c r="L78" s="20"/>
      <c r="M78" s="20"/>
      <c r="N78" s="20"/>
      <c r="O78" s="20"/>
      <c r="P78" s="20"/>
      <c r="Q78" s="20"/>
      <c r="R78" s="20"/>
    </row>
    <row r="79" spans="1:18" ht="15.75" hidden="1">
      <c r="A79" s="16" t="s">
        <v>3</v>
      </c>
      <c r="B79" s="17"/>
      <c r="C79" s="18"/>
      <c r="D79" s="18"/>
      <c r="E79" s="18"/>
      <c r="F79" s="18"/>
      <c r="G79" s="18"/>
      <c r="H79" s="18"/>
      <c r="I79" s="19"/>
      <c r="J79" s="32"/>
      <c r="K79" s="20"/>
      <c r="L79" s="20"/>
      <c r="M79" s="20"/>
      <c r="N79" s="20"/>
      <c r="O79" s="20"/>
      <c r="P79" s="20"/>
      <c r="Q79" s="20"/>
      <c r="R79" s="20"/>
    </row>
    <row r="80" spans="1:18" ht="15.75" hidden="1">
      <c r="A80" s="16" t="s">
        <v>4</v>
      </c>
      <c r="B80" s="17"/>
      <c r="C80" s="18"/>
      <c r="D80" s="18"/>
      <c r="E80" s="18"/>
      <c r="F80" s="18"/>
      <c r="G80" s="18"/>
      <c r="H80" s="18"/>
      <c r="I80" s="19"/>
      <c r="J80" s="32"/>
      <c r="K80" s="20"/>
      <c r="L80" s="20"/>
      <c r="M80" s="20"/>
      <c r="N80" s="20"/>
      <c r="O80" s="20"/>
      <c r="P80" s="20"/>
      <c r="Q80" s="20"/>
      <c r="R80" s="20"/>
    </row>
    <row r="81" spans="1:18" ht="15.75" hidden="1">
      <c r="A81" s="22" t="s">
        <v>5</v>
      </c>
      <c r="B81" s="23"/>
      <c r="C81" s="24"/>
      <c r="D81" s="24"/>
      <c r="E81" s="24"/>
      <c r="F81" s="24"/>
      <c r="G81" s="24"/>
      <c r="H81" s="24"/>
      <c r="I81" s="25"/>
      <c r="J81" s="32"/>
      <c r="K81" s="20"/>
      <c r="L81" s="20"/>
      <c r="M81" s="20"/>
      <c r="N81" s="20"/>
      <c r="O81" s="20"/>
      <c r="P81" s="20"/>
      <c r="Q81" s="20"/>
      <c r="R81" s="20"/>
    </row>
    <row r="82" spans="1:18" ht="15.75" hidden="1">
      <c r="A82" s="16" t="s">
        <v>6</v>
      </c>
      <c r="B82" s="17"/>
      <c r="C82" s="18"/>
      <c r="D82" s="18"/>
      <c r="E82" s="18"/>
      <c r="F82" s="18"/>
      <c r="G82" s="18"/>
      <c r="H82" s="18"/>
      <c r="I82" s="19"/>
      <c r="J82" s="32"/>
      <c r="K82" s="20"/>
      <c r="L82" s="20"/>
      <c r="M82" s="20"/>
      <c r="N82" s="20"/>
      <c r="O82" s="20"/>
      <c r="P82" s="20"/>
      <c r="Q82" s="20"/>
      <c r="R82" s="20"/>
    </row>
    <row r="83" spans="1:18" ht="15.75" hidden="1">
      <c r="A83" s="22" t="s">
        <v>15</v>
      </c>
      <c r="B83" s="23">
        <f t="shared" ref="B83:I84" si="8">B20+B41+B62</f>
        <v>0</v>
      </c>
      <c r="C83" s="23">
        <f t="shared" si="8"/>
        <v>0</v>
      </c>
      <c r="D83" s="23">
        <f t="shared" si="8"/>
        <v>0</v>
      </c>
      <c r="E83" s="23">
        <f t="shared" si="8"/>
        <v>0</v>
      </c>
      <c r="F83" s="23">
        <f t="shared" si="8"/>
        <v>0</v>
      </c>
      <c r="G83" s="23">
        <f t="shared" si="8"/>
        <v>0</v>
      </c>
      <c r="H83" s="23">
        <f t="shared" si="8"/>
        <v>0</v>
      </c>
      <c r="I83" s="23">
        <f t="shared" si="8"/>
        <v>0</v>
      </c>
      <c r="J83" s="32"/>
      <c r="K83" s="20"/>
      <c r="L83" s="20"/>
      <c r="M83" s="20"/>
      <c r="N83" s="20"/>
      <c r="O83" s="20"/>
      <c r="P83" s="20"/>
      <c r="Q83" s="20"/>
      <c r="R83" s="20"/>
    </row>
    <row r="84" spans="1:18" ht="15.75" hidden="1">
      <c r="A84" s="22" t="s">
        <v>14</v>
      </c>
      <c r="B84" s="23">
        <f t="shared" si="8"/>
        <v>0</v>
      </c>
      <c r="C84" s="23">
        <f t="shared" si="8"/>
        <v>0</v>
      </c>
      <c r="D84" s="23">
        <f t="shared" si="8"/>
        <v>0</v>
      </c>
      <c r="E84" s="23">
        <f t="shared" si="8"/>
        <v>0</v>
      </c>
      <c r="F84" s="23">
        <f t="shared" si="8"/>
        <v>0</v>
      </c>
      <c r="G84" s="23">
        <f t="shared" si="8"/>
        <v>0</v>
      </c>
      <c r="H84" s="23">
        <f t="shared" si="8"/>
        <v>0</v>
      </c>
      <c r="I84" s="23">
        <f t="shared" si="8"/>
        <v>0</v>
      </c>
      <c r="J84" s="32"/>
      <c r="K84" s="20"/>
      <c r="L84" s="20"/>
      <c r="M84" s="20"/>
      <c r="N84" s="20"/>
      <c r="O84" s="20"/>
      <c r="P84" s="20"/>
      <c r="Q84" s="20"/>
      <c r="R84" s="20"/>
    </row>
    <row r="85" spans="1:18" ht="15.75" hidden="1">
      <c r="A85" s="22" t="s">
        <v>7</v>
      </c>
      <c r="B85" s="23"/>
      <c r="C85" s="24"/>
      <c r="D85" s="24"/>
      <c r="E85" s="24"/>
      <c r="F85" s="24"/>
      <c r="G85" s="24"/>
      <c r="H85" s="24"/>
      <c r="I85" s="25"/>
      <c r="J85" s="32"/>
      <c r="K85" s="20"/>
      <c r="L85" s="20"/>
      <c r="M85" s="20"/>
      <c r="N85" s="20"/>
      <c r="O85" s="20"/>
      <c r="P85" s="20"/>
      <c r="Q85" s="20"/>
      <c r="R85" s="20"/>
    </row>
    <row r="86" spans="1:18" ht="15.75" hidden="1">
      <c r="A86" s="16" t="s">
        <v>8</v>
      </c>
      <c r="B86" s="17"/>
      <c r="C86" s="18"/>
      <c r="D86" s="18"/>
      <c r="E86" s="18"/>
      <c r="F86" s="18"/>
      <c r="G86" s="18"/>
      <c r="H86" s="18"/>
      <c r="I86" s="19"/>
      <c r="J86" s="32"/>
      <c r="K86" s="20"/>
      <c r="L86" s="20"/>
      <c r="M86" s="20"/>
      <c r="N86" s="20"/>
      <c r="O86" s="20"/>
      <c r="P86" s="20"/>
      <c r="Q86" s="20"/>
      <c r="R86" s="20"/>
    </row>
    <row r="87" spans="1:18" ht="15.75" hidden="1">
      <c r="A87" s="16" t="s">
        <v>9</v>
      </c>
      <c r="B87" s="17"/>
      <c r="C87" s="18"/>
      <c r="D87" s="18"/>
      <c r="E87" s="18"/>
      <c r="F87" s="18"/>
      <c r="G87" s="18"/>
      <c r="H87" s="18"/>
      <c r="I87" s="19"/>
      <c r="J87" s="32"/>
      <c r="K87" s="20"/>
      <c r="L87" s="32"/>
      <c r="M87" s="20"/>
      <c r="N87" s="20"/>
      <c r="O87" s="20"/>
      <c r="P87" s="20"/>
      <c r="Q87" s="20"/>
      <c r="R87" s="20"/>
    </row>
    <row r="88" spans="1:18" ht="15.75" hidden="1">
      <c r="A88" s="26" t="s">
        <v>12</v>
      </c>
      <c r="B88" s="27" t="e">
        <f>B74+B75+B76+B78</f>
        <v>#REF!</v>
      </c>
      <c r="C88" s="27" t="e">
        <f t="shared" ref="C88:I88" si="9">C74+C75+C76+C78</f>
        <v>#REF!</v>
      </c>
      <c r="D88" s="27" t="e">
        <f t="shared" si="9"/>
        <v>#REF!</v>
      </c>
      <c r="E88" s="27" t="e">
        <f t="shared" si="9"/>
        <v>#REF!</v>
      </c>
      <c r="F88" s="27" t="e">
        <f t="shared" si="9"/>
        <v>#REF!</v>
      </c>
      <c r="G88" s="27" t="e">
        <f t="shared" si="9"/>
        <v>#REF!</v>
      </c>
      <c r="H88" s="27" t="e">
        <f t="shared" si="9"/>
        <v>#REF!</v>
      </c>
      <c r="I88" s="27" t="e">
        <f t="shared" si="9"/>
        <v>#REF!</v>
      </c>
      <c r="J88" s="32"/>
      <c r="K88" s="29"/>
      <c r="L88" s="33"/>
      <c r="M88" s="29"/>
      <c r="N88" s="29"/>
      <c r="O88" s="29"/>
      <c r="P88" s="29"/>
      <c r="Q88" s="29"/>
      <c r="R88" s="29"/>
    </row>
    <row r="90" spans="1:18" hidden="1">
      <c r="C90" s="45"/>
      <c r="I90" s="42"/>
    </row>
    <row r="91" spans="1:18" hidden="1">
      <c r="A91" s="30"/>
    </row>
    <row r="92" spans="1:18" hidden="1">
      <c r="A92" s="34" t="s">
        <v>50</v>
      </c>
      <c r="B92" s="34" t="s">
        <v>34</v>
      </c>
      <c r="C92" s="1"/>
      <c r="D92" s="36"/>
      <c r="F92" s="34" t="s">
        <v>35</v>
      </c>
      <c r="G92" s="34"/>
      <c r="M92" s="35"/>
    </row>
    <row r="93" spans="1:18" hidden="1">
      <c r="A93" s="34"/>
      <c r="B93" s="34"/>
      <c r="C93" s="1"/>
      <c r="D93" s="34"/>
      <c r="F93" s="34"/>
      <c r="G93" s="34"/>
      <c r="M93" s="35"/>
    </row>
    <row r="94" spans="1:18" hidden="1">
      <c r="A94" s="34" t="s">
        <v>36</v>
      </c>
      <c r="B94" s="34" t="s">
        <v>37</v>
      </c>
      <c r="C94" s="2"/>
      <c r="D94" s="36"/>
      <c r="F94" s="34" t="s">
        <v>51</v>
      </c>
      <c r="G94" s="34"/>
      <c r="M94" s="35"/>
    </row>
    <row r="95" spans="1:18" hidden="1">
      <c r="A95" s="34"/>
      <c r="B95" s="34"/>
      <c r="C95" s="1"/>
      <c r="D95" s="34"/>
      <c r="F95" s="34"/>
      <c r="G95" s="34"/>
      <c r="M95" s="35"/>
    </row>
    <row r="96" spans="1:18" hidden="1">
      <c r="A96" s="34"/>
      <c r="B96" s="34" t="s">
        <v>38</v>
      </c>
      <c r="C96" s="1"/>
      <c r="D96" s="36"/>
      <c r="F96" s="34" t="s">
        <v>39</v>
      </c>
      <c r="G96" s="34"/>
      <c r="M96" s="35"/>
    </row>
    <row r="97" spans="1:13" hidden="1">
      <c r="A97" s="34"/>
      <c r="B97" s="34"/>
      <c r="C97" s="1"/>
      <c r="D97" s="34"/>
      <c r="F97" s="34"/>
      <c r="G97" s="34"/>
      <c r="M97" s="35"/>
    </row>
    <row r="98" spans="1:13" hidden="1">
      <c r="A98" s="34"/>
      <c r="B98" s="34" t="s">
        <v>13</v>
      </c>
      <c r="C98" s="1"/>
      <c r="D98" s="36"/>
      <c r="F98" s="34" t="s">
        <v>40</v>
      </c>
      <c r="G98" s="34"/>
      <c r="M98" s="35"/>
    </row>
    <row r="99" spans="1:13" hidden="1">
      <c r="A99" s="34"/>
      <c r="B99" s="34"/>
      <c r="C99" s="1"/>
      <c r="D99" s="34"/>
      <c r="F99" s="34"/>
      <c r="G99" s="34"/>
      <c r="M99" s="35"/>
    </row>
    <row r="100" spans="1:13" hidden="1">
      <c r="A100" s="34"/>
      <c r="B100" s="34" t="s">
        <v>41</v>
      </c>
      <c r="C100" s="1"/>
      <c r="D100" s="36"/>
      <c r="F100" s="34" t="s">
        <v>42</v>
      </c>
      <c r="G100" s="34"/>
      <c r="M100" s="35"/>
    </row>
    <row r="101" spans="1:13">
      <c r="A101" s="38"/>
      <c r="B101" s="38"/>
      <c r="C101" s="38"/>
      <c r="D101" s="38"/>
      <c r="E101" s="38"/>
      <c r="F101" s="43"/>
      <c r="G101" s="38"/>
      <c r="H101" s="38"/>
    </row>
  </sheetData>
  <mergeCells count="8">
    <mergeCell ref="A48:I48"/>
    <mergeCell ref="A69:I69"/>
    <mergeCell ref="A1:I1"/>
    <mergeCell ref="A2:I2"/>
    <mergeCell ref="A3:I3"/>
    <mergeCell ref="A4:I4"/>
    <mergeCell ref="A6:I6"/>
    <mergeCell ref="A27:I27"/>
  </mergeCells>
  <phoneticPr fontId="8" type="noConversion"/>
  <pageMargins left="0.39370078740157483" right="0.39370078740157483" top="0.19685039370078741" bottom="0.19685039370078741" header="0.31496062992125984" footer="0.31496062992125984"/>
  <pageSetup paperSize="9" scale="7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3"/>
  <sheetViews>
    <sheetView view="pageBreakPreview" zoomScale="89" zoomScaleNormal="100" zoomScaleSheetLayoutView="89" workbookViewId="0">
      <selection activeCell="C5" sqref="C5"/>
    </sheetView>
  </sheetViews>
  <sheetFormatPr defaultRowHeight="32.25" customHeight="1" outlineLevelRow="2"/>
  <cols>
    <col min="1" max="1" width="21.85546875" style="46" customWidth="1"/>
    <col min="2" max="2" width="22.7109375" style="50" customWidth="1"/>
    <col min="3" max="3" width="18.5703125" style="53" customWidth="1"/>
    <col min="4" max="4" width="13.42578125" style="68" customWidth="1"/>
    <col min="5" max="5" width="11.140625" style="53" customWidth="1"/>
    <col min="6" max="6" width="13.85546875" style="52" customWidth="1"/>
    <col min="7" max="16384" width="9.140625" style="47"/>
  </cols>
  <sheetData>
    <row r="1" spans="1:6" ht="32.25" customHeight="1">
      <c r="A1" s="92" t="s">
        <v>86</v>
      </c>
      <c r="B1" s="92"/>
      <c r="C1" s="92"/>
      <c r="D1" s="92"/>
      <c r="E1" s="92"/>
      <c r="F1" s="92"/>
    </row>
    <row r="2" spans="1:6" ht="13.5" customHeight="1">
      <c r="A2" s="56"/>
      <c r="B2" s="56"/>
      <c r="C2" s="56"/>
      <c r="D2" s="62"/>
      <c r="E2" s="56"/>
      <c r="F2" s="56"/>
    </row>
    <row r="3" spans="1:6" ht="25.5" customHeight="1" outlineLevel="1">
      <c r="A3" s="54" t="s">
        <v>53</v>
      </c>
      <c r="B3" s="57" t="s">
        <v>54</v>
      </c>
      <c r="C3" s="54" t="s">
        <v>55</v>
      </c>
      <c r="D3" s="63" t="s">
        <v>56</v>
      </c>
      <c r="E3" s="54"/>
      <c r="F3" s="54" t="s">
        <v>20</v>
      </c>
    </row>
    <row r="4" spans="1:6" ht="32.25" customHeight="1" outlineLevel="2">
      <c r="A4" s="48" t="s">
        <v>44</v>
      </c>
      <c r="B4" s="51" t="s">
        <v>59</v>
      </c>
      <c r="C4" s="55" t="s">
        <v>58</v>
      </c>
      <c r="D4" s="64">
        <v>47539</v>
      </c>
      <c r="E4" s="55"/>
      <c r="F4" s="49" t="s">
        <v>74</v>
      </c>
    </row>
    <row r="5" spans="1:6" ht="32.25" customHeight="1" outlineLevel="2">
      <c r="A5" s="48" t="s">
        <v>43</v>
      </c>
      <c r="B5" s="51" t="s">
        <v>57</v>
      </c>
      <c r="C5" s="55" t="s">
        <v>58</v>
      </c>
      <c r="D5" s="64">
        <v>47539</v>
      </c>
      <c r="E5" s="55"/>
      <c r="F5" s="55" t="s">
        <v>74</v>
      </c>
    </row>
    <row r="6" spans="1:6" ht="32.25" customHeight="1" outlineLevel="2">
      <c r="A6" s="48" t="s">
        <v>45</v>
      </c>
      <c r="B6" s="51" t="s">
        <v>80</v>
      </c>
      <c r="C6" s="55" t="s">
        <v>83</v>
      </c>
      <c r="D6" s="64">
        <v>47476</v>
      </c>
      <c r="E6" s="55"/>
      <c r="F6" s="49"/>
    </row>
    <row r="7" spans="1:6" ht="32.25" customHeight="1" outlineLevel="2">
      <c r="A7" s="48" t="s">
        <v>45</v>
      </c>
      <c r="B7" s="51" t="s">
        <v>57</v>
      </c>
      <c r="C7" s="55" t="s">
        <v>58</v>
      </c>
      <c r="D7" s="64">
        <v>47539</v>
      </c>
      <c r="E7" s="55"/>
      <c r="F7" s="55" t="s">
        <v>74</v>
      </c>
    </row>
    <row r="8" spans="1:6" ht="32.25" customHeight="1" outlineLevel="2">
      <c r="A8" s="48" t="s">
        <v>46</v>
      </c>
      <c r="B8" s="51" t="s">
        <v>57</v>
      </c>
      <c r="C8" s="55" t="s">
        <v>58</v>
      </c>
      <c r="D8" s="64">
        <v>47539</v>
      </c>
      <c r="E8" s="55"/>
      <c r="F8" s="55" t="s">
        <v>74</v>
      </c>
    </row>
    <row r="9" spans="1:6" ht="32.25" customHeight="1" outlineLevel="2">
      <c r="A9" s="48" t="s">
        <v>47</v>
      </c>
      <c r="B9" s="51" t="s">
        <v>59</v>
      </c>
      <c r="C9" s="55" t="s">
        <v>58</v>
      </c>
      <c r="D9" s="64">
        <v>47539</v>
      </c>
      <c r="E9" s="55"/>
      <c r="F9" s="55" t="s">
        <v>74</v>
      </c>
    </row>
    <row r="10" spans="1:6" ht="32.25" customHeight="1" outlineLevel="2">
      <c r="A10" s="48" t="s">
        <v>48</v>
      </c>
      <c r="B10" s="51" t="s">
        <v>57</v>
      </c>
      <c r="C10" s="55" t="s">
        <v>58</v>
      </c>
      <c r="D10" s="64">
        <v>47539</v>
      </c>
      <c r="E10" s="55"/>
      <c r="F10" s="55" t="s">
        <v>74</v>
      </c>
    </row>
    <row r="11" spans="1:6" ht="32.25" customHeight="1" outlineLevel="2">
      <c r="A11" s="48" t="s">
        <v>65</v>
      </c>
      <c r="B11" s="51" t="s">
        <v>66</v>
      </c>
      <c r="C11" s="55" t="s">
        <v>63</v>
      </c>
      <c r="D11" s="65" t="s">
        <v>67</v>
      </c>
      <c r="E11" s="55"/>
      <c r="F11" s="55" t="s">
        <v>74</v>
      </c>
    </row>
    <row r="12" spans="1:6" ht="32.25" customHeight="1" outlineLevel="2">
      <c r="A12" s="48" t="s">
        <v>49</v>
      </c>
      <c r="B12" s="51" t="s">
        <v>62</v>
      </c>
      <c r="C12" s="55" t="s">
        <v>63</v>
      </c>
      <c r="D12" s="64">
        <v>47113</v>
      </c>
      <c r="E12" s="55"/>
      <c r="F12" s="55" t="s">
        <v>75</v>
      </c>
    </row>
    <row r="13" spans="1:6" ht="32.25" customHeight="1" outlineLevel="2">
      <c r="A13" s="48" t="s">
        <v>87</v>
      </c>
      <c r="B13" s="51" t="s">
        <v>62</v>
      </c>
      <c r="C13" s="55" t="s">
        <v>63</v>
      </c>
      <c r="D13" s="64">
        <v>47321</v>
      </c>
      <c r="E13" s="55"/>
      <c r="F13" s="55" t="s">
        <v>74</v>
      </c>
    </row>
    <row r="14" spans="1:6" ht="32.25" customHeight="1" outlineLevel="2">
      <c r="A14" s="48" t="s">
        <v>68</v>
      </c>
      <c r="B14" s="51" t="s">
        <v>62</v>
      </c>
      <c r="C14" s="55" t="s">
        <v>64</v>
      </c>
      <c r="D14" s="65" t="s">
        <v>69</v>
      </c>
      <c r="E14" s="55"/>
      <c r="F14" s="55" t="s">
        <v>74</v>
      </c>
    </row>
    <row r="15" spans="1:6" ht="32.25" customHeight="1" outlineLevel="2">
      <c r="A15" s="48" t="s">
        <v>70</v>
      </c>
      <c r="B15" s="51" t="s">
        <v>71</v>
      </c>
      <c r="C15" s="55" t="s">
        <v>58</v>
      </c>
      <c r="D15" s="64">
        <v>47539</v>
      </c>
      <c r="E15" s="55"/>
      <c r="F15" s="55" t="s">
        <v>74</v>
      </c>
    </row>
    <row r="16" spans="1:6" ht="38.25" customHeight="1" outlineLevel="2">
      <c r="A16" s="48" t="s">
        <v>70</v>
      </c>
      <c r="B16" s="51" t="s">
        <v>81</v>
      </c>
      <c r="C16" s="55" t="s">
        <v>83</v>
      </c>
      <c r="D16" s="65" t="s">
        <v>72</v>
      </c>
      <c r="E16" s="55"/>
      <c r="F16" s="55"/>
    </row>
    <row r="17" spans="1:7" ht="32.25" customHeight="1" outlineLevel="2">
      <c r="A17" s="48" t="s">
        <v>73</v>
      </c>
      <c r="B17" s="51" t="s">
        <v>57</v>
      </c>
      <c r="C17" s="55" t="s">
        <v>58</v>
      </c>
      <c r="D17" s="65" t="s">
        <v>61</v>
      </c>
      <c r="E17" s="55"/>
      <c r="F17" s="49" t="s">
        <v>82</v>
      </c>
    </row>
    <row r="18" spans="1:7" ht="32.25" customHeight="1" outlineLevel="2">
      <c r="A18" s="48" t="s">
        <v>79</v>
      </c>
      <c r="B18" s="51" t="s">
        <v>57</v>
      </c>
      <c r="C18" s="55" t="s">
        <v>58</v>
      </c>
      <c r="D18" s="64">
        <v>46587</v>
      </c>
      <c r="E18" s="55"/>
      <c r="F18" s="55"/>
    </row>
    <row r="19" spans="1:7" ht="32.25" customHeight="1" outlineLevel="2">
      <c r="A19" s="48" t="s">
        <v>79</v>
      </c>
      <c r="B19" s="51" t="s">
        <v>81</v>
      </c>
      <c r="C19" s="55" t="s">
        <v>83</v>
      </c>
      <c r="D19" s="66">
        <v>47511</v>
      </c>
      <c r="E19" s="55"/>
      <c r="F19" s="55"/>
    </row>
    <row r="20" spans="1:7" ht="32.25" hidden="1" customHeight="1" outlineLevel="2">
      <c r="A20" s="48"/>
      <c r="B20" s="51"/>
      <c r="C20" s="55"/>
      <c r="D20" s="65"/>
      <c r="E20" s="55"/>
      <c r="F20" s="55"/>
    </row>
    <row r="21" spans="1:7" ht="48.75" customHeight="1" outlineLevel="2">
      <c r="A21" s="48" t="s">
        <v>77</v>
      </c>
      <c r="B21" s="51" t="s">
        <v>78</v>
      </c>
      <c r="C21" s="55" t="s">
        <v>60</v>
      </c>
      <c r="D21" s="66">
        <v>47511</v>
      </c>
      <c r="E21" s="55"/>
      <c r="F21" s="55"/>
    </row>
    <row r="22" spans="1:7" ht="18" customHeight="1" outlineLevel="2">
      <c r="A22" s="58"/>
      <c r="B22" s="59"/>
      <c r="C22" s="60"/>
      <c r="D22" s="67"/>
      <c r="E22" s="60"/>
      <c r="F22" s="60"/>
      <c r="G22" s="61"/>
    </row>
    <row r="23" spans="1:7" ht="35.25" customHeight="1" outlineLevel="1">
      <c r="A23" s="93" t="s">
        <v>76</v>
      </c>
      <c r="B23" s="93"/>
      <c r="C23" s="93"/>
      <c r="D23" s="93"/>
      <c r="E23" s="93"/>
      <c r="F23" s="93"/>
      <c r="G23" s="61"/>
    </row>
  </sheetData>
  <mergeCells count="2">
    <mergeCell ref="A1:F1"/>
    <mergeCell ref="A23:F23"/>
  </mergeCells>
  <pageMargins left="0.51181102362204722" right="0" top="0.15748031496062992" bottom="0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0"/>
  <sheetViews>
    <sheetView tabSelected="1" view="pageBreakPreview" zoomScale="89" zoomScaleNormal="100" zoomScaleSheetLayoutView="89" workbookViewId="0">
      <selection activeCell="B4" sqref="B4"/>
    </sheetView>
  </sheetViews>
  <sheetFormatPr defaultRowHeight="32.25" customHeight="1" outlineLevelRow="2"/>
  <cols>
    <col min="1" max="1" width="21.85546875" style="46" customWidth="1"/>
    <col min="2" max="3" width="22.7109375" style="50" customWidth="1"/>
    <col min="4" max="4" width="18.5703125" style="53" customWidth="1"/>
    <col min="5" max="5" width="16.85546875" style="68" customWidth="1"/>
    <col min="6" max="7" width="13.85546875" style="52" customWidth="1"/>
    <col min="8" max="16384" width="9.140625" style="47"/>
  </cols>
  <sheetData>
    <row r="1" spans="1:7" ht="32.25" customHeight="1">
      <c r="A1" s="92" t="s">
        <v>90</v>
      </c>
      <c r="B1" s="92"/>
      <c r="C1" s="92"/>
      <c r="D1" s="92"/>
      <c r="E1" s="92"/>
      <c r="F1" s="92"/>
      <c r="G1" s="92"/>
    </row>
    <row r="2" spans="1:7" ht="13.5" customHeight="1">
      <c r="A2" s="56"/>
      <c r="B2" s="56"/>
      <c r="C2" s="56"/>
      <c r="D2" s="56"/>
      <c r="E2" s="62"/>
      <c r="F2" s="56"/>
      <c r="G2" s="56"/>
    </row>
    <row r="3" spans="1:7" ht="25.5" customHeight="1" outlineLevel="1">
      <c r="A3" s="54" t="s">
        <v>53</v>
      </c>
      <c r="B3" s="57" t="s">
        <v>54</v>
      </c>
      <c r="C3" s="57" t="s">
        <v>91</v>
      </c>
      <c r="D3" s="54" t="s">
        <v>55</v>
      </c>
      <c r="E3" s="63" t="s">
        <v>56</v>
      </c>
      <c r="F3" s="54" t="s">
        <v>20</v>
      </c>
      <c r="G3" s="54" t="s">
        <v>92</v>
      </c>
    </row>
    <row r="4" spans="1:7" ht="53.25" customHeight="1" outlineLevel="1">
      <c r="A4" s="48" t="s">
        <v>89</v>
      </c>
      <c r="B4" s="51" t="s">
        <v>57</v>
      </c>
      <c r="C4" s="69" t="s">
        <v>93</v>
      </c>
      <c r="D4" s="55" t="s">
        <v>58</v>
      </c>
      <c r="E4" s="64">
        <v>47566</v>
      </c>
      <c r="F4" s="55" t="s">
        <v>82</v>
      </c>
      <c r="G4" s="55">
        <v>10</v>
      </c>
    </row>
    <row r="5" spans="1:7" ht="32.25" hidden="1" customHeight="1" outlineLevel="2">
      <c r="A5" s="48"/>
      <c r="B5" s="51"/>
      <c r="C5" s="51"/>
      <c r="D5" s="55"/>
      <c r="E5" s="64"/>
      <c r="F5" s="49"/>
      <c r="G5" s="49"/>
    </row>
    <row r="6" spans="1:7" ht="50.25" customHeight="1" outlineLevel="2">
      <c r="A6" s="48" t="s">
        <v>89</v>
      </c>
      <c r="B6" s="51" t="s">
        <v>81</v>
      </c>
      <c r="C6" s="69" t="s">
        <v>93</v>
      </c>
      <c r="D6" s="55" t="s">
        <v>83</v>
      </c>
      <c r="E6" s="64">
        <v>47447</v>
      </c>
      <c r="F6" s="55"/>
      <c r="G6" s="55">
        <v>6</v>
      </c>
    </row>
    <row r="7" spans="1:7" ht="32.25" hidden="1" customHeight="1" outlineLevel="2">
      <c r="A7" s="48"/>
      <c r="B7" s="51"/>
      <c r="C7" s="51"/>
      <c r="D7" s="55"/>
      <c r="E7" s="64"/>
      <c r="F7" s="49"/>
      <c r="G7" s="49"/>
    </row>
    <row r="8" spans="1:7" ht="32.25" customHeight="1" outlineLevel="2">
      <c r="A8" s="48" t="s">
        <v>43</v>
      </c>
      <c r="B8" s="51" t="s">
        <v>57</v>
      </c>
      <c r="C8" s="69" t="s">
        <v>94</v>
      </c>
      <c r="D8" s="55" t="s">
        <v>58</v>
      </c>
      <c r="E8" s="64">
        <v>47539</v>
      </c>
      <c r="F8" s="55" t="s">
        <v>74</v>
      </c>
      <c r="G8" s="55">
        <v>34</v>
      </c>
    </row>
    <row r="9" spans="1:7" ht="32.25" customHeight="1" outlineLevel="2">
      <c r="A9" s="48" t="s">
        <v>43</v>
      </c>
      <c r="B9" s="51" t="s">
        <v>81</v>
      </c>
      <c r="C9" s="69" t="s">
        <v>94</v>
      </c>
      <c r="D9" s="55" t="s">
        <v>83</v>
      </c>
      <c r="E9" s="64">
        <v>47475</v>
      </c>
      <c r="F9" s="55"/>
      <c r="G9" s="55">
        <v>7</v>
      </c>
    </row>
    <row r="10" spans="1:7" ht="32.25" customHeight="1" outlineLevel="2">
      <c r="A10" s="48" t="s">
        <v>45</v>
      </c>
      <c r="B10" s="51" t="s">
        <v>80</v>
      </c>
      <c r="C10" s="69" t="s">
        <v>94</v>
      </c>
      <c r="D10" s="55" t="s">
        <v>83</v>
      </c>
      <c r="E10" s="64">
        <v>47476</v>
      </c>
      <c r="F10" s="49"/>
      <c r="G10" s="49">
        <v>34</v>
      </c>
    </row>
    <row r="11" spans="1:7" ht="32.25" customHeight="1" outlineLevel="2">
      <c r="A11" s="48" t="s">
        <v>45</v>
      </c>
      <c r="B11" s="51" t="s">
        <v>57</v>
      </c>
      <c r="C11" s="69" t="s">
        <v>94</v>
      </c>
      <c r="D11" s="55" t="s">
        <v>58</v>
      </c>
      <c r="E11" s="64">
        <v>47539</v>
      </c>
      <c r="F11" s="55" t="s">
        <v>74</v>
      </c>
      <c r="G11" s="55">
        <v>43</v>
      </c>
    </row>
    <row r="12" spans="1:7" ht="32.25" customHeight="1" outlineLevel="2">
      <c r="A12" s="48" t="s">
        <v>46</v>
      </c>
      <c r="B12" s="51" t="s">
        <v>57</v>
      </c>
      <c r="C12" s="69" t="s">
        <v>94</v>
      </c>
      <c r="D12" s="55" t="s">
        <v>58</v>
      </c>
      <c r="E12" s="64">
        <v>47539</v>
      </c>
      <c r="F12" s="55" t="s">
        <v>74</v>
      </c>
      <c r="G12" s="55">
        <v>46</v>
      </c>
    </row>
    <row r="13" spans="1:7" ht="32.25" customHeight="1" outlineLevel="2">
      <c r="A13" s="48" t="s">
        <v>47</v>
      </c>
      <c r="B13" s="51" t="s">
        <v>59</v>
      </c>
      <c r="C13" s="69" t="s">
        <v>94</v>
      </c>
      <c r="D13" s="55" t="s">
        <v>58</v>
      </c>
      <c r="E13" s="64">
        <v>47539</v>
      </c>
      <c r="F13" s="55" t="s">
        <v>74</v>
      </c>
      <c r="G13" s="55">
        <v>38</v>
      </c>
    </row>
    <row r="14" spans="1:7" ht="32.25" customHeight="1" outlineLevel="2">
      <c r="A14" s="48" t="s">
        <v>48</v>
      </c>
      <c r="B14" s="51" t="s">
        <v>57</v>
      </c>
      <c r="C14" s="69" t="s">
        <v>94</v>
      </c>
      <c r="D14" s="55" t="s">
        <v>58</v>
      </c>
      <c r="E14" s="64">
        <v>47539</v>
      </c>
      <c r="F14" s="55" t="s">
        <v>74</v>
      </c>
      <c r="G14" s="55">
        <v>48</v>
      </c>
    </row>
    <row r="15" spans="1:7" ht="32.25" customHeight="1" outlineLevel="2">
      <c r="A15" s="48" t="s">
        <v>87</v>
      </c>
      <c r="B15" s="51" t="s">
        <v>62</v>
      </c>
      <c r="C15" s="69" t="s">
        <v>94</v>
      </c>
      <c r="D15" s="55" t="s">
        <v>63</v>
      </c>
      <c r="E15" s="64">
        <v>47321</v>
      </c>
      <c r="F15" s="55" t="s">
        <v>88</v>
      </c>
      <c r="G15" s="55">
        <v>40</v>
      </c>
    </row>
    <row r="16" spans="1:7" ht="67.5" customHeight="1" outlineLevel="2">
      <c r="A16" s="48" t="s">
        <v>65</v>
      </c>
      <c r="B16" s="51" t="s">
        <v>66</v>
      </c>
      <c r="C16" s="69" t="s">
        <v>96</v>
      </c>
      <c r="D16" s="55" t="s">
        <v>63</v>
      </c>
      <c r="E16" s="64">
        <v>47692</v>
      </c>
      <c r="F16" s="55" t="s">
        <v>74</v>
      </c>
      <c r="G16" s="55">
        <v>16</v>
      </c>
    </row>
    <row r="17" spans="1:8" ht="32.25" customHeight="1" outlineLevel="2">
      <c r="A17" s="48" t="s">
        <v>49</v>
      </c>
      <c r="B17" s="51" t="s">
        <v>62</v>
      </c>
      <c r="C17" s="69" t="s">
        <v>94</v>
      </c>
      <c r="D17" s="55" t="s">
        <v>63</v>
      </c>
      <c r="E17" s="64">
        <v>47113</v>
      </c>
      <c r="F17" s="55" t="s">
        <v>75</v>
      </c>
      <c r="G17" s="55">
        <v>44</v>
      </c>
    </row>
    <row r="18" spans="1:8" ht="39.75" customHeight="1" outlineLevel="2">
      <c r="A18" s="48" t="s">
        <v>68</v>
      </c>
      <c r="B18" s="51" t="s">
        <v>62</v>
      </c>
      <c r="C18" s="70" t="s">
        <v>95</v>
      </c>
      <c r="D18" s="55" t="s">
        <v>64</v>
      </c>
      <c r="E18" s="64">
        <v>47510</v>
      </c>
      <c r="F18" s="55" t="s">
        <v>74</v>
      </c>
      <c r="G18" s="55">
        <v>30</v>
      </c>
    </row>
    <row r="19" spans="1:8" ht="66" customHeight="1" outlineLevel="2">
      <c r="A19" s="48" t="s">
        <v>70</v>
      </c>
      <c r="B19" s="51" t="s">
        <v>71</v>
      </c>
      <c r="C19" s="69" t="s">
        <v>96</v>
      </c>
      <c r="D19" s="55" t="s">
        <v>58</v>
      </c>
      <c r="E19" s="64">
        <v>47539</v>
      </c>
      <c r="F19" s="55" t="s">
        <v>74</v>
      </c>
      <c r="G19" s="55">
        <v>21</v>
      </c>
    </row>
    <row r="20" spans="1:8" ht="64.5" customHeight="1" outlineLevel="2">
      <c r="A20" s="48" t="s">
        <v>70</v>
      </c>
      <c r="B20" s="51" t="s">
        <v>81</v>
      </c>
      <c r="C20" s="69" t="s">
        <v>96</v>
      </c>
      <c r="D20" s="55" t="s">
        <v>83</v>
      </c>
      <c r="E20" s="64">
        <v>47566</v>
      </c>
      <c r="F20" s="55"/>
      <c r="G20" s="55">
        <v>15</v>
      </c>
    </row>
    <row r="21" spans="1:8" ht="62.25" customHeight="1" outlineLevel="2">
      <c r="A21" s="48" t="s">
        <v>73</v>
      </c>
      <c r="B21" s="51" t="s">
        <v>57</v>
      </c>
      <c r="C21" s="69" t="s">
        <v>96</v>
      </c>
      <c r="D21" s="55" t="s">
        <v>58</v>
      </c>
      <c r="E21" s="64">
        <v>47720</v>
      </c>
      <c r="F21" s="49" t="s">
        <v>82</v>
      </c>
      <c r="G21" s="49">
        <v>16</v>
      </c>
    </row>
    <row r="22" spans="1:8" ht="61.5" customHeight="1" outlineLevel="2">
      <c r="A22" s="48" t="s">
        <v>73</v>
      </c>
      <c r="B22" s="51" t="s">
        <v>81</v>
      </c>
      <c r="C22" s="69" t="s">
        <v>96</v>
      </c>
      <c r="D22" s="55" t="s">
        <v>83</v>
      </c>
      <c r="E22" s="64">
        <v>47566</v>
      </c>
      <c r="F22" s="49"/>
      <c r="G22" s="49">
        <v>6</v>
      </c>
    </row>
    <row r="23" spans="1:8" ht="32.25" customHeight="1" outlineLevel="2">
      <c r="A23" s="48" t="s">
        <v>79</v>
      </c>
      <c r="B23" s="51" t="s">
        <v>57</v>
      </c>
      <c r="C23" s="72" t="s">
        <v>97</v>
      </c>
      <c r="D23" s="55" t="s">
        <v>58</v>
      </c>
      <c r="E23" s="64">
        <v>46587</v>
      </c>
      <c r="F23" s="55"/>
      <c r="G23" s="55">
        <v>4</v>
      </c>
    </row>
    <row r="24" spans="1:8" ht="32.25" customHeight="1" outlineLevel="2">
      <c r="A24" s="48" t="s">
        <v>79</v>
      </c>
      <c r="B24" s="51" t="s">
        <v>81</v>
      </c>
      <c r="C24" s="71" t="s">
        <v>97</v>
      </c>
      <c r="D24" s="55" t="s">
        <v>83</v>
      </c>
      <c r="E24" s="66">
        <v>47511</v>
      </c>
      <c r="F24" s="55"/>
      <c r="G24" s="55">
        <v>1</v>
      </c>
    </row>
    <row r="25" spans="1:8" ht="32.25" hidden="1" customHeight="1" outlineLevel="2">
      <c r="A25" s="48"/>
      <c r="B25" s="51"/>
      <c r="C25" s="51"/>
      <c r="D25" s="55"/>
      <c r="E25" s="65"/>
      <c r="F25" s="55"/>
      <c r="G25" s="55"/>
    </row>
    <row r="26" spans="1:8" ht="68.25" customHeight="1" outlineLevel="2">
      <c r="A26" s="48" t="s">
        <v>77</v>
      </c>
      <c r="B26" s="51" t="s">
        <v>78</v>
      </c>
      <c r="C26" s="69" t="s">
        <v>96</v>
      </c>
      <c r="D26" s="55" t="s">
        <v>60</v>
      </c>
      <c r="E26" s="66">
        <v>47511</v>
      </c>
      <c r="F26" s="55" t="s">
        <v>74</v>
      </c>
      <c r="G26" s="55">
        <v>10</v>
      </c>
    </row>
    <row r="27" spans="1:8" ht="48.75" customHeight="1" outlineLevel="2">
      <c r="A27" s="48" t="s">
        <v>84</v>
      </c>
      <c r="B27" s="51" t="s">
        <v>85</v>
      </c>
      <c r="C27" s="69" t="s">
        <v>94</v>
      </c>
      <c r="D27" s="55" t="s">
        <v>58</v>
      </c>
      <c r="E27" s="66">
        <v>47538</v>
      </c>
      <c r="F27" s="55" t="s">
        <v>74</v>
      </c>
      <c r="G27" s="55">
        <v>45</v>
      </c>
    </row>
    <row r="28" spans="1:8" ht="48.75" customHeight="1" outlineLevel="2">
      <c r="A28" s="48" t="s">
        <v>84</v>
      </c>
      <c r="B28" s="51" t="s">
        <v>81</v>
      </c>
      <c r="C28" s="69" t="s">
        <v>94</v>
      </c>
      <c r="D28" s="55" t="s">
        <v>83</v>
      </c>
      <c r="E28" s="66">
        <v>46122</v>
      </c>
      <c r="F28" s="55"/>
      <c r="G28" s="55">
        <v>36</v>
      </c>
    </row>
    <row r="29" spans="1:8" ht="18" customHeight="1" outlineLevel="2">
      <c r="A29" s="58"/>
      <c r="B29" s="59"/>
      <c r="C29" s="59"/>
      <c r="D29" s="60"/>
      <c r="E29" s="67"/>
      <c r="F29" s="60"/>
      <c r="G29" s="60"/>
      <c r="H29" s="61"/>
    </row>
    <row r="30" spans="1:8" ht="35.25" customHeight="1" outlineLevel="1">
      <c r="A30" s="93"/>
      <c r="B30" s="93"/>
      <c r="C30" s="93"/>
      <c r="D30" s="93"/>
      <c r="E30" s="93"/>
      <c r="F30" s="93"/>
      <c r="G30" s="93"/>
      <c r="H30" s="61"/>
    </row>
  </sheetData>
  <mergeCells count="2">
    <mergeCell ref="A1:G1"/>
    <mergeCell ref="A30:G30"/>
  </mergeCells>
  <pageMargins left="0.19685039370078741" right="0.15748031496062992" top="0.15748031496062992" bottom="0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5"/>
  <sheetViews>
    <sheetView workbookViewId="0">
      <selection sqref="A1:G1"/>
    </sheetView>
  </sheetViews>
  <sheetFormatPr defaultRowHeight="14.25" outlineLevelRow="1"/>
  <cols>
    <col min="1" max="1" width="29.85546875" style="78" customWidth="1"/>
    <col min="2" max="2" width="21.42578125" style="78" customWidth="1"/>
    <col min="3" max="3" width="29" style="77" customWidth="1"/>
    <col min="4" max="4" width="35.5703125" style="77" customWidth="1"/>
    <col min="5" max="5" width="15.42578125" style="77" customWidth="1"/>
    <col min="6" max="6" width="12.7109375" style="74" customWidth="1"/>
    <col min="7" max="7" width="14.28515625" style="82" customWidth="1"/>
    <col min="8" max="16384" width="9.140625" style="74"/>
  </cols>
  <sheetData>
    <row r="1" spans="1:7" s="47" customFormat="1" ht="32.25" customHeight="1">
      <c r="A1" s="95" t="s">
        <v>159</v>
      </c>
      <c r="B1" s="95"/>
      <c r="C1" s="95"/>
      <c r="D1" s="95"/>
      <c r="E1" s="95"/>
      <c r="F1" s="95"/>
      <c r="G1" s="95"/>
    </row>
    <row r="2" spans="1:7" s="47" customFormat="1" ht="13.5" customHeight="1">
      <c r="A2" s="79"/>
      <c r="B2" s="79"/>
      <c r="C2" s="73"/>
      <c r="D2" s="73"/>
      <c r="E2" s="73"/>
      <c r="F2" s="73"/>
      <c r="G2" s="81"/>
    </row>
    <row r="3" spans="1:7" s="47" customFormat="1" ht="25.5" customHeight="1" outlineLevel="1">
      <c r="A3" s="96" t="s">
        <v>98</v>
      </c>
      <c r="B3" s="96" t="s">
        <v>54</v>
      </c>
      <c r="C3" s="98" t="s">
        <v>91</v>
      </c>
      <c r="D3" s="98" t="s">
        <v>55</v>
      </c>
      <c r="E3" s="98" t="s">
        <v>56</v>
      </c>
      <c r="F3" s="94" t="s">
        <v>20</v>
      </c>
      <c r="G3" s="94" t="s">
        <v>92</v>
      </c>
    </row>
    <row r="4" spans="1:7">
      <c r="A4" s="97"/>
      <c r="B4" s="97"/>
      <c r="C4" s="99"/>
      <c r="D4" s="99"/>
      <c r="E4" s="99"/>
      <c r="F4" s="94"/>
      <c r="G4" s="94"/>
    </row>
    <row r="5" spans="1:7" ht="28.5">
      <c r="A5" s="83" t="s">
        <v>99</v>
      </c>
      <c r="B5" s="83" t="s">
        <v>100</v>
      </c>
      <c r="C5" s="75" t="s">
        <v>101</v>
      </c>
      <c r="D5" s="75" t="s">
        <v>102</v>
      </c>
      <c r="E5" s="76">
        <v>47783</v>
      </c>
      <c r="F5" s="80" t="s">
        <v>154</v>
      </c>
      <c r="G5" s="80">
        <v>22</v>
      </c>
    </row>
    <row r="6" spans="1:7" ht="42.75">
      <c r="A6" s="83" t="s">
        <v>103</v>
      </c>
      <c r="B6" s="83" t="s">
        <v>104</v>
      </c>
      <c r="C6" s="75" t="s">
        <v>101</v>
      </c>
      <c r="D6" s="75" t="s">
        <v>105</v>
      </c>
      <c r="E6" s="76">
        <v>47692</v>
      </c>
      <c r="F6" s="80" t="s">
        <v>154</v>
      </c>
      <c r="G6" s="80">
        <v>48</v>
      </c>
    </row>
    <row r="7" spans="1:7" ht="42.75">
      <c r="A7" s="84" t="s">
        <v>106</v>
      </c>
      <c r="B7" s="83" t="s">
        <v>107</v>
      </c>
      <c r="C7" s="75" t="s">
        <v>108</v>
      </c>
      <c r="D7" s="75" t="s">
        <v>109</v>
      </c>
      <c r="E7" s="76">
        <v>47720</v>
      </c>
      <c r="F7" s="80"/>
      <c r="G7" s="80">
        <v>35</v>
      </c>
    </row>
    <row r="8" spans="1:7" ht="28.5">
      <c r="A8" s="83" t="s">
        <v>110</v>
      </c>
      <c r="B8" s="83" t="s">
        <v>100</v>
      </c>
      <c r="C8" s="75" t="s">
        <v>108</v>
      </c>
      <c r="D8" s="75" t="s">
        <v>102</v>
      </c>
      <c r="E8" s="76">
        <v>47783</v>
      </c>
      <c r="F8" s="80" t="s">
        <v>154</v>
      </c>
      <c r="G8" s="80">
        <v>31</v>
      </c>
    </row>
    <row r="9" spans="1:7" ht="28.5">
      <c r="A9" s="83" t="s">
        <v>111</v>
      </c>
      <c r="B9" s="83" t="s">
        <v>112</v>
      </c>
      <c r="C9" s="75" t="s">
        <v>101</v>
      </c>
      <c r="D9" s="75" t="s">
        <v>63</v>
      </c>
      <c r="E9" s="76">
        <v>46742</v>
      </c>
      <c r="F9" s="80"/>
      <c r="G9" s="80">
        <v>14</v>
      </c>
    </row>
    <row r="10" spans="1:7" ht="42.75">
      <c r="A10" s="83" t="s">
        <v>113</v>
      </c>
      <c r="B10" s="83" t="s">
        <v>114</v>
      </c>
      <c r="C10" s="75" t="s">
        <v>101</v>
      </c>
      <c r="D10" s="75" t="s">
        <v>102</v>
      </c>
      <c r="E10" s="76">
        <v>46594</v>
      </c>
      <c r="F10" s="80" t="s">
        <v>154</v>
      </c>
      <c r="G10" s="80">
        <v>24</v>
      </c>
    </row>
    <row r="11" spans="1:7" ht="28.5">
      <c r="A11" s="83" t="s">
        <v>115</v>
      </c>
      <c r="B11" s="83" t="s">
        <v>116</v>
      </c>
      <c r="C11" s="75" t="s">
        <v>108</v>
      </c>
      <c r="D11" s="75" t="s">
        <v>63</v>
      </c>
      <c r="E11" s="76">
        <v>46560</v>
      </c>
      <c r="F11" s="80" t="s">
        <v>154</v>
      </c>
      <c r="G11" s="80">
        <v>38</v>
      </c>
    </row>
    <row r="12" spans="1:7" ht="28.5">
      <c r="A12" s="83" t="s">
        <v>117</v>
      </c>
      <c r="B12" s="83" t="s">
        <v>118</v>
      </c>
      <c r="C12" s="75" t="s">
        <v>101</v>
      </c>
      <c r="D12" s="75" t="s">
        <v>102</v>
      </c>
      <c r="E12" s="76">
        <v>46560</v>
      </c>
      <c r="F12" s="80" t="s">
        <v>154</v>
      </c>
      <c r="G12" s="80">
        <v>28</v>
      </c>
    </row>
    <row r="13" spans="1:7" ht="28.5">
      <c r="A13" s="83" t="s">
        <v>119</v>
      </c>
      <c r="B13" s="83" t="s">
        <v>120</v>
      </c>
      <c r="C13" s="75" t="s">
        <v>101</v>
      </c>
      <c r="D13" s="75" t="s">
        <v>121</v>
      </c>
      <c r="E13" s="76">
        <v>46560</v>
      </c>
      <c r="F13" s="80" t="s">
        <v>154</v>
      </c>
      <c r="G13" s="80">
        <v>8</v>
      </c>
    </row>
    <row r="14" spans="1:7" ht="28.5">
      <c r="A14" s="83" t="s">
        <v>122</v>
      </c>
      <c r="B14" s="83" t="s">
        <v>100</v>
      </c>
      <c r="C14" s="75" t="s">
        <v>108</v>
      </c>
      <c r="D14" s="75" t="s">
        <v>102</v>
      </c>
      <c r="E14" s="76">
        <v>47692</v>
      </c>
      <c r="F14" s="80" t="s">
        <v>154</v>
      </c>
      <c r="G14" s="80">
        <v>34</v>
      </c>
    </row>
    <row r="15" spans="1:7" ht="29.25" customHeight="1">
      <c r="A15" s="83" t="s">
        <v>157</v>
      </c>
      <c r="B15" s="83" t="s">
        <v>116</v>
      </c>
      <c r="C15" s="75" t="s">
        <v>156</v>
      </c>
      <c r="D15" s="75" t="s">
        <v>63</v>
      </c>
      <c r="E15" s="76">
        <v>47838</v>
      </c>
      <c r="F15" s="80"/>
      <c r="G15" s="80" t="s">
        <v>158</v>
      </c>
    </row>
    <row r="16" spans="1:7" ht="28.5">
      <c r="A16" s="85" t="s">
        <v>124</v>
      </c>
      <c r="B16" s="83" t="s">
        <v>100</v>
      </c>
      <c r="C16" s="75" t="s">
        <v>125</v>
      </c>
      <c r="D16" s="75" t="s">
        <v>102</v>
      </c>
      <c r="E16" s="76">
        <v>46658</v>
      </c>
      <c r="F16" s="80" t="s">
        <v>154</v>
      </c>
      <c r="G16" s="80">
        <v>36</v>
      </c>
    </row>
    <row r="17" spans="1:7" ht="28.5">
      <c r="A17" s="83" t="s">
        <v>126</v>
      </c>
      <c r="B17" s="83" t="s">
        <v>100</v>
      </c>
      <c r="C17" s="75" t="s">
        <v>108</v>
      </c>
      <c r="D17" s="75" t="s">
        <v>102</v>
      </c>
      <c r="E17" s="76">
        <v>47022</v>
      </c>
      <c r="F17" s="80" t="s">
        <v>154</v>
      </c>
      <c r="G17" s="80">
        <v>39</v>
      </c>
    </row>
    <row r="18" spans="1:7" ht="29.25" customHeight="1">
      <c r="A18" s="83" t="s">
        <v>155</v>
      </c>
      <c r="B18" s="83" t="s">
        <v>100</v>
      </c>
      <c r="C18" s="75" t="s">
        <v>156</v>
      </c>
      <c r="D18" s="75" t="s">
        <v>102</v>
      </c>
      <c r="E18" s="76">
        <v>47659</v>
      </c>
      <c r="F18" s="80"/>
      <c r="G18" s="80" t="s">
        <v>158</v>
      </c>
    </row>
    <row r="19" spans="1:7" ht="28.5">
      <c r="A19" s="83" t="s">
        <v>127</v>
      </c>
      <c r="B19" s="83" t="s">
        <v>100</v>
      </c>
      <c r="C19" s="75" t="s">
        <v>123</v>
      </c>
      <c r="D19" s="75" t="s">
        <v>102</v>
      </c>
      <c r="E19" s="76">
        <v>46811</v>
      </c>
      <c r="F19" s="80" t="s">
        <v>154</v>
      </c>
      <c r="G19" s="80">
        <v>38</v>
      </c>
    </row>
    <row r="20" spans="1:7" ht="42.75">
      <c r="A20" s="83" t="s">
        <v>128</v>
      </c>
      <c r="B20" s="83" t="s">
        <v>129</v>
      </c>
      <c r="C20" s="75" t="s">
        <v>108</v>
      </c>
      <c r="D20" s="75" t="s">
        <v>102</v>
      </c>
      <c r="E20" s="76">
        <v>46560</v>
      </c>
      <c r="F20" s="80" t="s">
        <v>154</v>
      </c>
      <c r="G20" s="80">
        <v>30</v>
      </c>
    </row>
    <row r="21" spans="1:7" ht="28.5">
      <c r="A21" s="83" t="s">
        <v>130</v>
      </c>
      <c r="B21" s="83" t="s">
        <v>100</v>
      </c>
      <c r="C21" s="75" t="s">
        <v>101</v>
      </c>
      <c r="D21" s="75" t="s">
        <v>102</v>
      </c>
      <c r="E21" s="76">
        <v>46552</v>
      </c>
      <c r="F21" s="80" t="s">
        <v>154</v>
      </c>
      <c r="G21" s="80">
        <v>33</v>
      </c>
    </row>
    <row r="22" spans="1:7" ht="42.75">
      <c r="A22" s="83" t="s">
        <v>131</v>
      </c>
      <c r="B22" s="83" t="s">
        <v>114</v>
      </c>
      <c r="C22" s="75" t="s">
        <v>108</v>
      </c>
      <c r="D22" s="75" t="s">
        <v>102</v>
      </c>
      <c r="E22" s="76">
        <v>47692</v>
      </c>
      <c r="F22" s="80" t="s">
        <v>154</v>
      </c>
      <c r="G22" s="80">
        <v>34</v>
      </c>
    </row>
    <row r="23" spans="1:7" ht="28.5">
      <c r="A23" s="83" t="s">
        <v>132</v>
      </c>
      <c r="B23" s="83" t="s">
        <v>100</v>
      </c>
      <c r="C23" s="75" t="s">
        <v>108</v>
      </c>
      <c r="D23" s="75" t="s">
        <v>102</v>
      </c>
      <c r="E23" s="76">
        <v>46560</v>
      </c>
      <c r="F23" s="80" t="s">
        <v>154</v>
      </c>
      <c r="G23" s="80">
        <v>36</v>
      </c>
    </row>
    <row r="24" spans="1:7" ht="28.5">
      <c r="A24" s="83" t="s">
        <v>133</v>
      </c>
      <c r="B24" s="83" t="s">
        <v>100</v>
      </c>
      <c r="C24" s="75" t="s">
        <v>108</v>
      </c>
      <c r="D24" s="75" t="s">
        <v>102</v>
      </c>
      <c r="E24" s="76">
        <v>46658</v>
      </c>
      <c r="F24" s="80" t="s">
        <v>154</v>
      </c>
      <c r="G24" s="80">
        <v>40</v>
      </c>
    </row>
    <row r="25" spans="1:7" ht="42.75">
      <c r="A25" s="83" t="s">
        <v>134</v>
      </c>
      <c r="B25" s="83" t="s">
        <v>135</v>
      </c>
      <c r="C25" s="75" t="s">
        <v>123</v>
      </c>
      <c r="D25" s="75" t="s">
        <v>136</v>
      </c>
      <c r="E25" s="76">
        <v>46868</v>
      </c>
      <c r="F25" s="80"/>
      <c r="G25" s="80">
        <v>48</v>
      </c>
    </row>
    <row r="26" spans="1:7" ht="42.75">
      <c r="A26" s="83" t="s">
        <v>137</v>
      </c>
      <c r="B26" s="83" t="s">
        <v>100</v>
      </c>
      <c r="C26" s="75" t="s">
        <v>138</v>
      </c>
      <c r="D26" s="75" t="s">
        <v>102</v>
      </c>
      <c r="E26" s="76">
        <v>47720</v>
      </c>
      <c r="F26" s="80" t="s">
        <v>154</v>
      </c>
      <c r="G26" s="80">
        <v>24</v>
      </c>
    </row>
    <row r="27" spans="1:7" ht="42.75">
      <c r="A27" s="83" t="s">
        <v>139</v>
      </c>
      <c r="B27" s="83" t="s">
        <v>114</v>
      </c>
      <c r="C27" s="75" t="s">
        <v>108</v>
      </c>
      <c r="D27" s="75" t="s">
        <v>102</v>
      </c>
      <c r="E27" s="76">
        <v>46560</v>
      </c>
      <c r="F27" s="80" t="s">
        <v>154</v>
      </c>
      <c r="G27" s="80">
        <v>30</v>
      </c>
    </row>
    <row r="28" spans="1:7" ht="28.5">
      <c r="A28" s="83" t="s">
        <v>140</v>
      </c>
      <c r="B28" s="83" t="s">
        <v>100</v>
      </c>
      <c r="C28" s="75" t="s">
        <v>108</v>
      </c>
      <c r="D28" s="75" t="s">
        <v>102</v>
      </c>
      <c r="E28" s="76">
        <v>47385</v>
      </c>
      <c r="F28" s="80" t="s">
        <v>154</v>
      </c>
      <c r="G28" s="80">
        <v>34</v>
      </c>
    </row>
    <row r="29" spans="1:7" ht="28.5">
      <c r="A29" s="83" t="s">
        <v>141</v>
      </c>
      <c r="B29" s="83" t="s">
        <v>100</v>
      </c>
      <c r="C29" s="75" t="s">
        <v>108</v>
      </c>
      <c r="D29" s="75" t="s">
        <v>102</v>
      </c>
      <c r="E29" s="76">
        <v>46658</v>
      </c>
      <c r="F29" s="80" t="s">
        <v>154</v>
      </c>
      <c r="G29" s="80">
        <v>34</v>
      </c>
    </row>
    <row r="30" spans="1:7" ht="57">
      <c r="A30" s="83" t="s">
        <v>143</v>
      </c>
      <c r="B30" s="83" t="s">
        <v>144</v>
      </c>
      <c r="C30" s="75" t="s">
        <v>145</v>
      </c>
      <c r="D30" s="75" t="s">
        <v>136</v>
      </c>
      <c r="E30" s="76">
        <v>47692</v>
      </c>
      <c r="F30" s="80" t="s">
        <v>154</v>
      </c>
      <c r="G30" s="80">
        <v>20</v>
      </c>
    </row>
    <row r="31" spans="1:7" ht="28.5">
      <c r="A31" s="83" t="s">
        <v>146</v>
      </c>
      <c r="B31" s="83" t="s">
        <v>147</v>
      </c>
      <c r="C31" s="75" t="s">
        <v>142</v>
      </c>
      <c r="D31" s="75" t="s">
        <v>148</v>
      </c>
      <c r="E31" s="76">
        <v>47748</v>
      </c>
      <c r="F31" s="80" t="s">
        <v>154</v>
      </c>
      <c r="G31" s="80">
        <v>50</v>
      </c>
    </row>
    <row r="32" spans="1:7" ht="28.5">
      <c r="A32" s="83" t="s">
        <v>149</v>
      </c>
      <c r="B32" s="83" t="s">
        <v>100</v>
      </c>
      <c r="C32" s="75" t="s">
        <v>108</v>
      </c>
      <c r="D32" s="75" t="s">
        <v>102</v>
      </c>
      <c r="E32" s="76">
        <v>47385</v>
      </c>
      <c r="F32" s="80" t="s">
        <v>154</v>
      </c>
      <c r="G32" s="80">
        <v>38</v>
      </c>
    </row>
    <row r="33" spans="1:7" ht="28.5">
      <c r="A33" s="83" t="s">
        <v>150</v>
      </c>
      <c r="B33" s="83" t="s">
        <v>100</v>
      </c>
      <c r="C33" s="75" t="s">
        <v>108</v>
      </c>
      <c r="D33" s="75" t="s">
        <v>102</v>
      </c>
      <c r="E33" s="76">
        <v>47022</v>
      </c>
      <c r="F33" s="80" t="s">
        <v>154</v>
      </c>
      <c r="G33" s="80">
        <v>50</v>
      </c>
    </row>
    <row r="34" spans="1:7" ht="42.75">
      <c r="A34" s="83" t="s">
        <v>151</v>
      </c>
      <c r="B34" s="83" t="s">
        <v>129</v>
      </c>
      <c r="C34" s="75" t="s">
        <v>101</v>
      </c>
      <c r="D34" s="75" t="s">
        <v>102</v>
      </c>
      <c r="E34" s="76">
        <v>46560</v>
      </c>
      <c r="F34" s="80" t="s">
        <v>154</v>
      </c>
      <c r="G34" s="80">
        <v>25</v>
      </c>
    </row>
    <row r="35" spans="1:7" ht="42.75">
      <c r="A35" s="83" t="s">
        <v>152</v>
      </c>
      <c r="B35" s="83" t="s">
        <v>135</v>
      </c>
      <c r="C35" s="75" t="s">
        <v>153</v>
      </c>
      <c r="D35" s="75" t="s">
        <v>136</v>
      </c>
      <c r="E35" s="76">
        <v>47357</v>
      </c>
      <c r="F35" s="80" t="s">
        <v>154</v>
      </c>
      <c r="G35" s="80">
        <v>22</v>
      </c>
    </row>
  </sheetData>
  <mergeCells count="8">
    <mergeCell ref="F3:F4"/>
    <mergeCell ref="G3:G4"/>
    <mergeCell ref="A1:G1"/>
    <mergeCell ref="A3:A4"/>
    <mergeCell ref="B3:B4"/>
    <mergeCell ref="C3:C4"/>
    <mergeCell ref="D3:D4"/>
    <mergeCell ref="E3:E4"/>
  </mergeCells>
  <pageMargins left="0.19685039370078741" right="0.1574803149606299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Свод новый</vt:lpstr>
      <vt:lpstr>Лист2</vt:lpstr>
      <vt:lpstr>врачи</vt:lpstr>
      <vt:lpstr>средний медицинский песонал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user8</cp:lastModifiedBy>
  <cp:lastPrinted>2026-03-26T06:31:29Z</cp:lastPrinted>
  <dcterms:created xsi:type="dcterms:W3CDTF">2009-04-02T07:33:59Z</dcterms:created>
  <dcterms:modified xsi:type="dcterms:W3CDTF">2026-03-30T13:48:34Z</dcterms:modified>
</cp:coreProperties>
</file>